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correios.sharepoint.com/sites/CTT-RI_Earnings_Diversos/Documentos Partilhados/General/2021/21Q3/Factbook/"/>
    </mc:Choice>
  </mc:AlternateContent>
  <xr:revisionPtr revIDLastSave="0" documentId="13_ncr:1_{24D8A9EE-0D0A-4A2C-BB25-84E1FE090E54}" xr6:coauthVersionLast="47" xr6:coauthVersionMax="47" xr10:uidLastSave="{00000000-0000-0000-0000-000000000000}"/>
  <bookViews>
    <workbookView xWindow="28680" yWindow="-120" windowWidth="29040" windowHeight="15840" tabRatio="873"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Banco CTT" sheetId="23" r:id="rId8"/>
    <sheet name="Financial Services &amp; Retail" sheetId="19" r:id="rId9"/>
  </sheets>
  <externalReferences>
    <externalReference r:id="rId10"/>
    <externalReference r:id="rId11"/>
    <externalReference r:id="rId12"/>
  </externalReferences>
  <definedNames>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localSheetId="7"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localSheetId="7"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localSheetId="7"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7"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3" i="27" l="1"/>
  <c r="AB23" i="27"/>
  <c r="AC22" i="27"/>
  <c r="AB22" i="27"/>
  <c r="AC21" i="27"/>
  <c r="AB21" i="27"/>
  <c r="AC20" i="27"/>
  <c r="AB20" i="27"/>
  <c r="AC19" i="27"/>
  <c r="AB19" i="27"/>
  <c r="AC18" i="27"/>
  <c r="AB18" i="27"/>
  <c r="AC17" i="27"/>
  <c r="AB17" i="27"/>
  <c r="AC16" i="27"/>
  <c r="AB16" i="27"/>
  <c r="AC15" i="27"/>
  <c r="AB15" i="27"/>
  <c r="AC14" i="27"/>
  <c r="AB14" i="27"/>
  <c r="AC13" i="27"/>
  <c r="AB13" i="27"/>
  <c r="AC12" i="27"/>
  <c r="AB12" i="27"/>
  <c r="AC11" i="27"/>
  <c r="AB11" i="27"/>
  <c r="AC10" i="27"/>
  <c r="AB10" i="27"/>
  <c r="AC9" i="27"/>
  <c r="AB9" i="27"/>
  <c r="AC8" i="27"/>
  <c r="AB8" i="27"/>
  <c r="AC7" i="27"/>
  <c r="AB7" i="27"/>
  <c r="V23" i="27"/>
  <c r="U23" i="27"/>
  <c r="V22" i="27"/>
  <c r="U22" i="27"/>
  <c r="V21" i="27"/>
  <c r="U21" i="27"/>
  <c r="V20" i="27"/>
  <c r="U20" i="27"/>
  <c r="V19" i="27"/>
  <c r="U19" i="27"/>
  <c r="V18" i="27"/>
  <c r="U18" i="27"/>
  <c r="V17" i="27"/>
  <c r="U17" i="27"/>
  <c r="V16" i="27"/>
  <c r="U16" i="27"/>
  <c r="V15" i="27"/>
  <c r="U15" i="27"/>
  <c r="V14" i="27"/>
  <c r="U14" i="27"/>
  <c r="V13" i="27"/>
  <c r="U13" i="27"/>
  <c r="V12" i="27"/>
  <c r="U12" i="27"/>
  <c r="V11" i="27"/>
  <c r="U11" i="27"/>
  <c r="V10" i="27"/>
  <c r="U10" i="27"/>
  <c r="V9" i="27"/>
  <c r="U9" i="27"/>
  <c r="V8" i="27"/>
  <c r="U8" i="27"/>
  <c r="V7" i="27"/>
  <c r="U7" i="27"/>
  <c r="V45" i="27"/>
  <c r="U45" i="27"/>
  <c r="V44" i="27"/>
  <c r="U44" i="27"/>
  <c r="V43" i="27"/>
  <c r="U43" i="27"/>
  <c r="V42" i="27"/>
  <c r="U42" i="27"/>
  <c r="V41" i="27"/>
  <c r="U41" i="27"/>
  <c r="V40" i="27"/>
  <c r="U40" i="27"/>
  <c r="V39" i="27"/>
  <c r="U39" i="27"/>
  <c r="V38" i="27"/>
  <c r="U38" i="27"/>
  <c r="V37" i="27"/>
  <c r="U37" i="27"/>
  <c r="V36" i="27"/>
  <c r="U36" i="27"/>
  <c r="V35" i="27"/>
  <c r="U35" i="27"/>
  <c r="V34" i="27"/>
  <c r="U34" i="27"/>
  <c r="V33" i="27"/>
  <c r="U33" i="27"/>
  <c r="V32" i="27"/>
  <c r="U32" i="27"/>
  <c r="V31" i="27"/>
  <c r="U31" i="27"/>
  <c r="V30" i="27"/>
  <c r="U30" i="27"/>
  <c r="V29" i="27"/>
  <c r="U29" i="27"/>
  <c r="AC45" i="27"/>
  <c r="AB45" i="27"/>
  <c r="AC44" i="27"/>
  <c r="AB44" i="27"/>
  <c r="AC43" i="27"/>
  <c r="AB43" i="27"/>
  <c r="AC42" i="27"/>
  <c r="AB42" i="27"/>
  <c r="AC41" i="27"/>
  <c r="AB41" i="27"/>
  <c r="AC40" i="27"/>
  <c r="AB40" i="27"/>
  <c r="AC39" i="27"/>
  <c r="AB39" i="27"/>
  <c r="AC38" i="27"/>
  <c r="AB38" i="27"/>
  <c r="AC37" i="27"/>
  <c r="AB37" i="27"/>
  <c r="AC36" i="27"/>
  <c r="AB36" i="27"/>
  <c r="AC35" i="27"/>
  <c r="AB35" i="27"/>
  <c r="AC34" i="27"/>
  <c r="AB34" i="27"/>
  <c r="AC33" i="27"/>
  <c r="AB33" i="27"/>
  <c r="AC32" i="27"/>
  <c r="AB32" i="27"/>
  <c r="AC31" i="27"/>
  <c r="AB31" i="27"/>
  <c r="AC30" i="27"/>
  <c r="AB30" i="27"/>
  <c r="AC29" i="27"/>
  <c r="AB29" i="27"/>
  <c r="F26" i="28" l="1"/>
  <c r="AA25" i="15"/>
  <c r="Z25" i="15"/>
  <c r="Y25" i="15"/>
  <c r="T25" i="15"/>
  <c r="S25" i="15"/>
  <c r="R25" i="15"/>
  <c r="AA24" i="15"/>
  <c r="Z24" i="15"/>
  <c r="Y24" i="15"/>
  <c r="T24" i="15"/>
  <c r="S24" i="15"/>
  <c r="R24" i="15"/>
  <c r="AA23" i="15"/>
  <c r="Z23" i="15"/>
  <c r="Y23" i="15"/>
  <c r="T23" i="15"/>
  <c r="S23" i="15"/>
  <c r="R23" i="15"/>
  <c r="AA22" i="15"/>
  <c r="Z22" i="15"/>
  <c r="Y22" i="15"/>
  <c r="AA21" i="15"/>
  <c r="Z21" i="15"/>
  <c r="Y21" i="15"/>
  <c r="T22" i="15"/>
  <c r="T21" i="15"/>
  <c r="S22" i="15"/>
  <c r="S21" i="15"/>
  <c r="R22" i="15"/>
  <c r="U22" i="15" s="1"/>
  <c r="R21" i="15"/>
  <c r="U23" i="15"/>
  <c r="AV8" i="15"/>
  <c r="AV7" i="15"/>
  <c r="AU8" i="15"/>
  <c r="AU7" i="15"/>
  <c r="AT7" i="15"/>
  <c r="AT8" i="15"/>
  <c r="AV9" i="15"/>
  <c r="AU9" i="15"/>
  <c r="AT9" i="15"/>
  <c r="AV10" i="15"/>
  <c r="AU10" i="15"/>
  <c r="AT10" i="15"/>
  <c r="AV11" i="15"/>
  <c r="AU11" i="15"/>
  <c r="AT11" i="15"/>
  <c r="AV12" i="15"/>
  <c r="AU12" i="15"/>
  <c r="AT12" i="15"/>
  <c r="AV13" i="15"/>
  <c r="AU13" i="15"/>
  <c r="AT13" i="15"/>
  <c r="AV14" i="15"/>
  <c r="AU14" i="15"/>
  <c r="AT14" i="15"/>
  <c r="BC14" i="15"/>
  <c r="BB14" i="15"/>
  <c r="BA14" i="15"/>
  <c r="BC13" i="15"/>
  <c r="BB13" i="15"/>
  <c r="BA13" i="15"/>
  <c r="BC12" i="15"/>
  <c r="BB12" i="15"/>
  <c r="BA12" i="15"/>
  <c r="BC11" i="15"/>
  <c r="BB11" i="15"/>
  <c r="BA11" i="15"/>
  <c r="BC10" i="15"/>
  <c r="BB10" i="15"/>
  <c r="BA10" i="15"/>
  <c r="BC9" i="15"/>
  <c r="BB9" i="15"/>
  <c r="BA9" i="15"/>
  <c r="BC8" i="15"/>
  <c r="BB8" i="15"/>
  <c r="BA8" i="15"/>
  <c r="BC7" i="15"/>
  <c r="BB7" i="15"/>
  <c r="BA7" i="15"/>
  <c r="AA7" i="15"/>
  <c r="Z7" i="15"/>
  <c r="Y7" i="15"/>
  <c r="AA8" i="15"/>
  <c r="Z8" i="15"/>
  <c r="Y8" i="15"/>
  <c r="AA9" i="15"/>
  <c r="Z9" i="15"/>
  <c r="Y9" i="15"/>
  <c r="AA10" i="15"/>
  <c r="Z10" i="15"/>
  <c r="Y10" i="15"/>
  <c r="AA11" i="15"/>
  <c r="Z11" i="15"/>
  <c r="Y11" i="15"/>
  <c r="AA12" i="15"/>
  <c r="Z12" i="15"/>
  <c r="Y12" i="15"/>
  <c r="AA13" i="15"/>
  <c r="Z13" i="15"/>
  <c r="Y13" i="15"/>
  <c r="AA14" i="15"/>
  <c r="Z14" i="15"/>
  <c r="Y14" i="15"/>
  <c r="T14" i="15"/>
  <c r="S14" i="15"/>
  <c r="R14" i="15"/>
  <c r="T13" i="15"/>
  <c r="S13" i="15"/>
  <c r="R13" i="15"/>
  <c r="T12" i="15"/>
  <c r="S12" i="15"/>
  <c r="R12" i="15"/>
  <c r="T11" i="15"/>
  <c r="S11" i="15"/>
  <c r="R11" i="15"/>
  <c r="T10" i="15"/>
  <c r="S10" i="15"/>
  <c r="R10" i="15"/>
  <c r="T9" i="15"/>
  <c r="S9" i="15"/>
  <c r="R9" i="15"/>
  <c r="T8" i="15"/>
  <c r="S8" i="15"/>
  <c r="R8" i="15"/>
  <c r="T7" i="15"/>
  <c r="S7" i="15"/>
  <c r="R7" i="15"/>
  <c r="AB25" i="15" l="1"/>
  <c r="AC8" i="15"/>
  <c r="V24" i="15"/>
  <c r="U10" i="15"/>
  <c r="V7" i="15"/>
  <c r="U9" i="15"/>
  <c r="U11" i="15"/>
  <c r="V14" i="15"/>
  <c r="AB14" i="15"/>
  <c r="AC11" i="15"/>
  <c r="AC25" i="15"/>
  <c r="AC10" i="15"/>
  <c r="AB11" i="15"/>
  <c r="AC7" i="15"/>
  <c r="AW10" i="15"/>
  <c r="AX7" i="15"/>
  <c r="AB13" i="15"/>
  <c r="AW7" i="15"/>
  <c r="U24" i="15"/>
  <c r="AB12" i="15"/>
  <c r="AB8" i="15"/>
  <c r="AB7" i="15"/>
  <c r="AX8" i="15"/>
  <c r="U7" i="15"/>
  <c r="AC13" i="15"/>
  <c r="AC9" i="15"/>
  <c r="AC21" i="15"/>
  <c r="V23" i="15"/>
  <c r="AC23" i="15"/>
  <c r="V25" i="15"/>
  <c r="V10" i="15"/>
  <c r="BE9" i="15"/>
  <c r="AB9" i="15"/>
  <c r="BD13" i="15"/>
  <c r="AW9" i="15"/>
  <c r="V11" i="15"/>
  <c r="U14" i="15"/>
  <c r="AB10" i="15"/>
  <c r="U12" i="15"/>
  <c r="AW8" i="15"/>
  <c r="AX13" i="15"/>
  <c r="AX10" i="15"/>
  <c r="U25" i="15"/>
  <c r="AB24" i="15"/>
  <c r="AC24" i="15"/>
  <c r="AB23" i="15"/>
  <c r="AB22" i="15"/>
  <c r="AC22" i="15"/>
  <c r="AB21" i="15"/>
  <c r="V22" i="15"/>
  <c r="U21" i="15"/>
  <c r="V21" i="15"/>
  <c r="BE13" i="15"/>
  <c r="BD8" i="15"/>
  <c r="BD10" i="15"/>
  <c r="BE8" i="15"/>
  <c r="AX12" i="15"/>
  <c r="BE7" i="15"/>
  <c r="AX9" i="15"/>
  <c r="AW11" i="15"/>
  <c r="AX11" i="15"/>
  <c r="AW12" i="15"/>
  <c r="AW13" i="15"/>
  <c r="AW14" i="15"/>
  <c r="AX14" i="15"/>
  <c r="BD14" i="15"/>
  <c r="BD12" i="15"/>
  <c r="BD11" i="15"/>
  <c r="BE11" i="15"/>
  <c r="BE10" i="15"/>
  <c r="BD9" i="15"/>
  <c r="BD7" i="15"/>
  <c r="U13" i="15"/>
  <c r="V13" i="15"/>
  <c r="V9" i="15"/>
  <c r="U8" i="15"/>
  <c r="V8" i="15"/>
</calcChain>
</file>

<file path=xl/sharedStrings.xml><?xml version="1.0" encoding="utf-8"?>
<sst xmlns="http://schemas.openxmlformats.org/spreadsheetml/2006/main" count="607" uniqueCount="173">
  <si>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</si>
  <si>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</si>
  <si>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</si>
  <si>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</si>
  <si>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</si>
  <si>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</si>
  <si>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</si>
  <si>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</si>
  <si>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Banco CTT</t>
  </si>
  <si>
    <t>DISCLAIMER</t>
  </si>
  <si>
    <t xml:space="preserve"> </t>
  </si>
  <si>
    <t>Key indicators - Financial and operational performance</t>
  </si>
  <si>
    <t>€ million, except where indicated otherwise</t>
  </si>
  <si>
    <t>Financial performance</t>
  </si>
  <si>
    <t>Revenues</t>
  </si>
  <si>
    <r>
      <t xml:space="preserve">Operating costs </t>
    </r>
    <r>
      <rPr>
        <vertAlign val="superscript"/>
        <sz val="9"/>
        <rFont val="Arial"/>
        <family val="2"/>
      </rPr>
      <t>(a)</t>
    </r>
  </si>
  <si>
    <t>EBITDA</t>
  </si>
  <si>
    <t>Specific items</t>
  </si>
  <si>
    <t>EBIT</t>
  </si>
  <si>
    <t>Net profit attributable to equity holders</t>
  </si>
  <si>
    <t>Operational indicators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</si>
  <si>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</si>
  <si>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</si>
  <si>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</si>
  <si>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</si>
  <si>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</si>
  <si>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</si>
  <si>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</si>
  <si>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</si>
  <si>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</si>
  <si>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</si>
  <si>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</si>
  <si>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</si>
  <si>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</si>
  <si>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</si>
  <si>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</si>
  <si>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</si>
  <si>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million</t>
  </si>
  <si>
    <t>Reported Cash Flow</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</si>
  <si>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</si>
  <si>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</si>
  <si>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</si>
  <si>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</si>
  <si>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</si>
  <si>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</si>
  <si>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</si>
  <si>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</si>
  <si>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</si>
  <si>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</si>
  <si>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</si>
  <si>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</si>
  <si>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</si>
  <si>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Current assets</t>
  </si>
  <si>
    <t>Liabilities and Equity</t>
  </si>
  <si>
    <t>Non-current liabilities</t>
  </si>
  <si>
    <t>Current liabilities</t>
  </si>
  <si>
    <t>Fixed tangible assets</t>
  </si>
  <si>
    <t>Equity</t>
  </si>
  <si>
    <t>Financial Services payables</t>
  </si>
  <si>
    <t>Banco CTT deposits &amp; other fin. liabilities</t>
  </si>
  <si>
    <t>Financial debt &amp; leases liabilities</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</si>
  <si>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</si>
  <si>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</si>
  <si>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</si>
  <si>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</si>
  <si>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</si>
  <si>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</si>
  <si>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</si>
  <si>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</si>
  <si>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</si>
  <si>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</si>
  <si>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Mail volumes by type 
[million items]</t>
  </si>
  <si>
    <t>Addressed mail</t>
  </si>
  <si>
    <t>Unaddressed mail</t>
  </si>
  <si>
    <t xml:space="preserve">Portugal </t>
  </si>
  <si>
    <t>Parcels</t>
  </si>
  <si>
    <t>Cargo</t>
  </si>
  <si>
    <t>Banking network</t>
  </si>
  <si>
    <t>Logistics</t>
  </si>
  <si>
    <t>Spain</t>
  </si>
  <si>
    <t>Mozambique</t>
  </si>
  <si>
    <t>E&amp;P volumes by region 
[million items]</t>
  </si>
  <si>
    <t>Total</t>
  </si>
  <si>
    <t>Portugal</t>
  </si>
  <si>
    <t>Savings &amp; Insurance</t>
  </si>
  <si>
    <t>Money orders</t>
  </si>
  <si>
    <t>Payments</t>
  </si>
  <si>
    <t xml:space="preserve">Other </t>
  </si>
  <si>
    <t>FS volumes by type</t>
  </si>
  <si>
    <t>Net operating revenues</t>
  </si>
  <si>
    <t>Net interest income</t>
  </si>
  <si>
    <t>Number of current accounts (thousand)</t>
  </si>
  <si>
    <t>Deposits (€ million)</t>
  </si>
  <si>
    <t>Term deposits (€ million)</t>
  </si>
  <si>
    <t>Sight deposits (€ million)</t>
  </si>
  <si>
    <t>Mortgage loans, net of impairments (€ million)</t>
  </si>
  <si>
    <t>1Q20</t>
  </si>
  <si>
    <t>Financial performance with Banco CTT under equity method</t>
  </si>
  <si>
    <t xml:space="preserve">Banco CTT </t>
  </si>
  <si>
    <r>
      <t xml:space="preserve">EBITDA </t>
    </r>
    <r>
      <rPr>
        <b/>
        <vertAlign val="superscript"/>
        <sz val="9"/>
        <rFont val="Arial"/>
        <family val="2"/>
      </rPr>
      <t>(a)</t>
    </r>
  </si>
  <si>
    <t>Cash Flow with Banco CTT under equity method</t>
  </si>
  <si>
    <t>(a) Specific items affecting EBITDA.</t>
  </si>
  <si>
    <t>Balance Sheet with Banco CTT under equity method</t>
  </si>
  <si>
    <t xml:space="preserve">€ million </t>
  </si>
  <si>
    <t>Philately &amp; other</t>
  </si>
  <si>
    <t xml:space="preserve">Revenues </t>
  </si>
  <si>
    <t>Retail products &amp; services</t>
  </si>
  <si>
    <r>
      <t>Business units performance - Banco CTT</t>
    </r>
    <r>
      <rPr>
        <b/>
        <vertAlign val="superscript"/>
        <sz val="9"/>
        <color theme="1"/>
        <rFont val="Arial"/>
        <family val="2"/>
      </rPr>
      <t xml:space="preserve"> </t>
    </r>
  </si>
  <si>
    <t>Internal services rendered</t>
  </si>
  <si>
    <t>Debt (principal + interest)</t>
  </si>
  <si>
    <t>Dividends</t>
  </si>
  <si>
    <t>Net change in cash</t>
  </si>
  <si>
    <t>Change in other</t>
  </si>
  <si>
    <t>Change in Liabilities related to Financial Services &amp; other &amp; Banco CTT (net)</t>
  </si>
  <si>
    <t>Business units performance - Financial Services &amp; Retail</t>
  </si>
  <si>
    <t>Depreciation and amortization</t>
  </si>
  <si>
    <t xml:space="preserve">(a) Excluding Specific Items, depreciation and amortization. </t>
  </si>
  <si>
    <t>Recurring EBIT</t>
  </si>
  <si>
    <t xml:space="preserve">(b) Excluding Specific Items, depreciation and amortization. </t>
  </si>
  <si>
    <t>Financial Services &amp; Retail</t>
  </si>
  <si>
    <r>
      <t xml:space="preserve">Mail &amp; Other </t>
    </r>
    <r>
      <rPr>
        <vertAlign val="superscript"/>
        <sz val="9"/>
        <rFont val="Arial"/>
        <family val="2"/>
      </rPr>
      <t>(a)</t>
    </r>
  </si>
  <si>
    <t>EBIT margin</t>
  </si>
  <si>
    <t>(b) Billion euros.</t>
  </si>
  <si>
    <t>(c) Million operations.</t>
  </si>
  <si>
    <t>(d) € million, excl. Banco CTT.</t>
  </si>
  <si>
    <r>
      <t xml:space="preserve">Savings &amp; insurance flows </t>
    </r>
    <r>
      <rPr>
        <vertAlign val="superscript"/>
        <sz val="9"/>
        <color theme="1"/>
        <rFont val="Arial"/>
        <family val="2"/>
      </rPr>
      <t>(b)</t>
    </r>
  </si>
  <si>
    <r>
      <t xml:space="preserve">Savings &amp; insurance placements </t>
    </r>
    <r>
      <rPr>
        <vertAlign val="superscript"/>
        <sz val="9"/>
        <color theme="1"/>
        <rFont val="Arial"/>
        <family val="2"/>
      </rPr>
      <t>(b)</t>
    </r>
  </si>
  <si>
    <r>
      <t>Payments</t>
    </r>
    <r>
      <rPr>
        <vertAlign val="superscript"/>
        <sz val="9"/>
        <color theme="1"/>
        <rFont val="Arial"/>
        <family val="2"/>
      </rPr>
      <t xml:space="preserve"> (c)</t>
    </r>
  </si>
  <si>
    <r>
      <t>Money orders</t>
    </r>
    <r>
      <rPr>
        <vertAlign val="superscript"/>
        <sz val="9"/>
        <color theme="1"/>
        <rFont val="Arial"/>
        <family val="2"/>
      </rPr>
      <t xml:space="preserve"> (c)</t>
    </r>
  </si>
  <si>
    <r>
      <t xml:space="preserve">Credit production </t>
    </r>
    <r>
      <rPr>
        <vertAlign val="superscript"/>
        <sz val="9"/>
        <color theme="1"/>
        <rFont val="Arial"/>
        <family val="2"/>
      </rPr>
      <t>(d)</t>
    </r>
  </si>
  <si>
    <t>1Q21</t>
  </si>
  <si>
    <t>Impairments &amp; provisions</t>
  </si>
  <si>
    <t>Non-cash itens</t>
  </si>
  <si>
    <t>Other liabilities</t>
  </si>
  <si>
    <t>»</t>
  </si>
  <si>
    <t>-</t>
  </si>
  <si>
    <t>«</t>
  </si>
  <si>
    <t>Recurring EBIT margin</t>
  </si>
  <si>
    <t>(-) Net Financial Services &amp; other payables</t>
  </si>
  <si>
    <t>(-) Banco CTT cash liabilities, net</t>
  </si>
  <si>
    <t>(-) Other</t>
  </si>
  <si>
    <t>(-) Financial Debt (excl. leases)</t>
  </si>
  <si>
    <t>(-) Leases liabilities (IFRS 16)</t>
  </si>
  <si>
    <t>Net financial cash (debt) with Banco CTT under equity method</t>
  </si>
  <si>
    <t>(-) Financial Debt (inc. leases)</t>
  </si>
  <si>
    <t>Fees &amp; commissions income</t>
  </si>
  <si>
    <t>1Q19</t>
  </si>
  <si>
    <t>∆%/Dec-20</t>
  </si>
  <si>
    <t>∆% 20/21</t>
  </si>
  <si>
    <t>∆ 20/21</t>
  </si>
  <si>
    <r>
      <t xml:space="preserve">Employee benefits </t>
    </r>
    <r>
      <rPr>
        <vertAlign val="superscript"/>
        <sz val="9"/>
        <rFont val="Arial"/>
        <family val="2"/>
      </rPr>
      <t>(a)</t>
    </r>
  </si>
  <si>
    <t>(a) Including current and non-current liabilities.</t>
  </si>
  <si>
    <t>Employee benefits tax credit</t>
  </si>
  <si>
    <t>∆% 19/21</t>
  </si>
  <si>
    <t>∆ 19/21</t>
  </si>
  <si>
    <t>2Q19</t>
  </si>
  <si>
    <t>2Q20</t>
  </si>
  <si>
    <t>2Q21</t>
  </si>
  <si>
    <t>Acquisition of own shares</t>
  </si>
  <si>
    <t xml:space="preserve">Financial investments </t>
  </si>
  <si>
    <t>Net change in adjusted cash</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</si>
  <si>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</si>
  <si>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</si>
  <si>
    <t>This document has been prepared by CTT – Correios de Portugal, S.A. (the “Company” or “CTT”) exclusively for use during the presentation of the 9M21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</si>
  <si>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3Q19</t>
  </si>
  <si>
    <t>3Q20</t>
  </si>
  <si>
    <t>3Q21</t>
  </si>
  <si>
    <t>9M19</t>
  </si>
  <si>
    <t>9M20</t>
  </si>
  <si>
    <t>9M21</t>
  </si>
  <si>
    <t>n.a.</t>
  </si>
  <si>
    <t>Adjusted cash</t>
  </si>
  <si>
    <t>Other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</si>
</sst>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00"/>
    <numFmt numFmtId="173" formatCode="#,##0.00000000"/>
    <numFmt numFmtId="174" formatCode="0.0"/>
    <numFmt numFmtId="175" formatCode="_-* #,##0.00000000\ _€_-;\-* #,##0.00000000\ _€_-;_-* &quot;-&quot;??\ _€_-;_-@_-"/>
    <numFmt numFmtId="176" formatCode="[$-409]mmm/yy;@"/>
    <numFmt numFmtId="177" formatCode="0.0\ &quot;pp&quot;"/>
    <numFmt numFmtId="178" formatCode="0.00000"/>
    <numFmt numFmtId="179" formatCode="0.0000"/>
  </numFmts>
  <fonts count="28">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9"/>
      <color theme="0" tint="-0.34998626667073579"/>
      <name val="Arial"/>
      <family val="2"/>
    </font>
    <font>
      <sz val="11"/>
      <color theme="1"/>
      <name val="Meta Correios Portugal"/>
      <family val="2"/>
    </font>
    <font>
      <sz val="9"/>
      <color rgb="FF0C0C0C"/>
      <name val="Arial"/>
      <family val="2"/>
    </font>
    <font>
      <b/>
      <sz val="9"/>
      <color rgb="FFFF0000"/>
      <name val="Arial"/>
      <family val="2"/>
    </font>
    <font>
      <b/>
      <vertAlign val="superscript"/>
      <sz val="9"/>
      <name val="Arial"/>
      <family val="2"/>
    </font>
    <font>
      <sz val="11"/>
      <color theme="0"/>
      <name val="Calibri"/>
      <family val="2"/>
      <scheme val="minor"/>
    </font>
    <font>
      <sz val="8"/>
      <name val="Calibri"/>
      <family val="2"/>
      <scheme val="minor"/>
    </font>
    <font>
      <sz val="8"/>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4">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diagonal/>
    </border>
    <border>
      <left/>
      <right/>
      <top style="medium">
        <color rgb="FFA00000"/>
      </top>
      <bottom/>
      <diagonal/>
    </border>
    <border>
      <left/>
      <right/>
      <top/>
      <bottom style="medium">
        <color rgb="FFC00000"/>
      </bottom>
      <diagonal/>
    </border>
    <border>
      <left/>
      <right/>
      <top style="medium">
        <color rgb="FFC00000"/>
      </top>
      <bottom style="thin">
        <color rgb="FFC00000"/>
      </bottom>
      <diagonal/>
    </border>
    <border>
      <left/>
      <right/>
      <top style="thin">
        <color indexed="64"/>
      </top>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0" fontId="1" fillId="0" borderId="0"/>
  </cellStyleXfs>
  <cellXfs count="314">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applyAlignment="1"/>
    <xf numFmtId="0" fontId="9" fillId="2" borderId="0" xfId="0" applyFont="1" applyFill="1"/>
    <xf numFmtId="0" fontId="10" fillId="2" borderId="2" xfId="0" applyFont="1" applyFill="1" applyBorder="1" applyAlignment="1">
      <alignment vertical="center"/>
    </xf>
    <xf numFmtId="0" fontId="8" fillId="2" borderId="0" xfId="0" applyFont="1" applyFill="1" applyAlignment="1">
      <alignment vertical="center"/>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0" fontId="12" fillId="3" borderId="7" xfId="4" applyFont="1" applyFill="1" applyBorder="1" applyAlignment="1">
      <alignment vertical="center"/>
    </xf>
    <xf numFmtId="0" fontId="12" fillId="3" borderId="3" xfId="4" applyFont="1" applyFill="1" applyBorder="1" applyAlignment="1">
      <alignment vertical="center"/>
    </xf>
    <xf numFmtId="168" fontId="14" fillId="3" borderId="0" xfId="11" applyNumberFormat="1" applyFont="1" applyFill="1" applyAlignment="1">
      <alignment vertical="center"/>
    </xf>
    <xf numFmtId="0" fontId="17" fillId="3" borderId="0" xfId="4" applyFont="1" applyFill="1" applyAlignment="1">
      <alignment vertical="center"/>
    </xf>
    <xf numFmtId="0" fontId="17" fillId="0" borderId="0" xfId="4" applyFont="1" applyFill="1" applyAlignment="1">
      <alignment vertical="center"/>
    </xf>
    <xf numFmtId="0" fontId="11" fillId="3" borderId="4" xfId="4" applyFont="1" applyFill="1" applyBorder="1" applyAlignment="1">
      <alignment vertical="center" wrapText="1"/>
    </xf>
    <xf numFmtId="166" fontId="11" fillId="3" borderId="0" xfId="12" applyNumberFormat="1" applyFont="1" applyFill="1" applyAlignment="1">
      <alignment vertical="center"/>
    </xf>
    <xf numFmtId="0" fontId="11" fillId="3" borderId="0" xfId="4" applyFont="1" applyFill="1" applyBorder="1" applyAlignment="1">
      <alignment horizontal="left" vertical="center" indent="1"/>
    </xf>
    <xf numFmtId="0" fontId="11" fillId="3" borderId="6" xfId="4" applyFont="1" applyFill="1" applyBorder="1" applyAlignment="1">
      <alignment vertical="center"/>
    </xf>
    <xf numFmtId="164" fontId="11" fillId="3" borderId="0" xfId="11" applyFont="1" applyFill="1" applyAlignment="1">
      <alignment vertical="center"/>
    </xf>
    <xf numFmtId="0" fontId="12" fillId="0" borderId="3" xfId="4" applyFont="1" applyBorder="1" applyAlignment="1">
      <alignment vertical="center"/>
    </xf>
    <xf numFmtId="0" fontId="11" fillId="3" borderId="4" xfId="4" applyFont="1" applyFill="1" applyBorder="1" applyAlignment="1">
      <alignment vertical="center"/>
    </xf>
    <xf numFmtId="0" fontId="14" fillId="3" borderId="0" xfId="4" applyFont="1" applyFill="1" applyBorder="1" applyAlignment="1">
      <alignment horizontal="lef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1" fillId="0" borderId="4" xfId="4" applyFont="1" applyBorder="1" applyAlignment="1">
      <alignment vertical="center"/>
    </xf>
    <xf numFmtId="168" fontId="14" fillId="3" borderId="5" xfId="11" applyNumberFormat="1" applyFont="1" applyFill="1" applyBorder="1" applyAlignment="1">
      <alignment vertical="center"/>
    </xf>
    <xf numFmtId="0" fontId="11" fillId="0" borderId="0" xfId="4" applyFont="1" applyFill="1" applyAlignment="1">
      <alignment vertical="center"/>
    </xf>
    <xf numFmtId="0" fontId="11" fillId="3" borderId="0" xfId="0" applyFont="1" applyFill="1" applyAlignment="1">
      <alignment vertical="center"/>
    </xf>
    <xf numFmtId="0" fontId="11" fillId="3" borderId="0" xfId="0" applyFont="1" applyFill="1" applyBorder="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0" fontId="12" fillId="3" borderId="0" xfId="0" applyFont="1" applyFill="1" applyAlignment="1">
      <alignment vertical="center"/>
    </xf>
    <xf numFmtId="168" fontId="14" fillId="3" borderId="0" xfId="11" applyNumberFormat="1" applyFont="1" applyFill="1" applyBorder="1" applyAlignment="1">
      <alignment vertical="center"/>
    </xf>
    <xf numFmtId="0" fontId="15" fillId="3" borderId="0" xfId="4" applyFont="1" applyFill="1" applyBorder="1" applyAlignment="1">
      <alignment vertical="center"/>
    </xf>
    <xf numFmtId="0" fontId="20" fillId="3" borderId="0" xfId="4" applyFont="1" applyFill="1" applyBorder="1" applyAlignment="1">
      <alignment vertical="center"/>
    </xf>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9" fontId="11" fillId="0" borderId="0" xfId="12" applyNumberFormat="1" applyFont="1" applyAlignment="1">
      <alignment vertical="center"/>
    </xf>
    <xf numFmtId="175" fontId="11" fillId="0" borderId="0" xfId="11" applyNumberFormat="1" applyFont="1" applyAlignment="1">
      <alignment vertical="center"/>
    </xf>
    <xf numFmtId="0" fontId="11" fillId="0" borderId="0" xfId="4" applyFont="1" applyFill="1" applyBorder="1" applyAlignment="1">
      <alignment vertical="center"/>
    </xf>
    <xf numFmtId="0" fontId="11" fillId="3" borderId="0" xfId="0" applyFont="1" applyFill="1" applyAlignment="1">
      <alignment horizontal="left" vertical="center"/>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vertical="center"/>
    </xf>
    <xf numFmtId="0" fontId="16" fillId="3" borderId="3" xfId="0" applyFont="1" applyFill="1" applyBorder="1" applyAlignment="1">
      <alignment horizontal="left" vertical="center"/>
    </xf>
    <xf numFmtId="166"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0" fontId="11" fillId="3" borderId="0" xfId="0" applyFont="1" applyFill="1" applyAlignment="1">
      <alignment horizontal="right" vertical="center" indent="1"/>
    </xf>
    <xf numFmtId="176" fontId="12" fillId="3" borderId="8" xfId="0"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8" fontId="11" fillId="3" borderId="0" xfId="0" applyNumberFormat="1" applyFont="1" applyFill="1" applyAlignment="1">
      <alignment horizontal="right" vertical="center" indent="1"/>
    </xf>
    <xf numFmtId="168" fontId="11" fillId="3" borderId="0" xfId="11" applyNumberFormat="1" applyFont="1" applyFill="1" applyBorder="1" applyAlignment="1">
      <alignment horizontal="right" vertical="center" indent="1"/>
    </xf>
    <xf numFmtId="9" fontId="16" fillId="3" borderId="3" xfId="12" applyFont="1" applyFill="1" applyBorder="1" applyAlignment="1">
      <alignment horizontal="right" vertical="center" indent="1"/>
    </xf>
    <xf numFmtId="170" fontId="11" fillId="3" borderId="0" xfId="11" applyNumberFormat="1" applyFont="1" applyFill="1" applyAlignment="1">
      <alignment horizontal="right" vertical="center" indent="1"/>
    </xf>
    <xf numFmtId="166" fontId="12" fillId="3" borderId="0" xfId="12" applyNumberFormat="1" applyFont="1" applyFill="1" applyBorder="1" applyAlignment="1">
      <alignment vertical="center"/>
    </xf>
    <xf numFmtId="168" fontId="11" fillId="3" borderId="0" xfId="0" applyNumberFormat="1" applyFont="1" applyFill="1" applyBorder="1" applyAlignment="1">
      <alignment vertical="center"/>
    </xf>
    <xf numFmtId="168" fontId="11" fillId="3" borderId="0" xfId="4" applyNumberFormat="1" applyFont="1" applyFill="1" applyBorder="1" applyAlignment="1">
      <alignment vertical="center"/>
    </xf>
    <xf numFmtId="0" fontId="14" fillId="3" borderId="3" xfId="0" applyFont="1" applyFill="1" applyBorder="1" applyAlignment="1">
      <alignment horizontal="left" vertical="center"/>
    </xf>
    <xf numFmtId="0" fontId="12" fillId="0" borderId="0" xfId="4" applyFont="1" applyFill="1" applyAlignment="1">
      <alignment vertical="center"/>
    </xf>
    <xf numFmtId="0" fontId="14" fillId="3" borderId="0" xfId="4" applyFont="1" applyFill="1" applyBorder="1" applyAlignment="1">
      <alignment vertical="center"/>
    </xf>
    <xf numFmtId="165" fontId="11" fillId="3" borderId="0" xfId="4" applyNumberFormat="1" applyFont="1" applyFill="1" applyAlignment="1">
      <alignment vertical="center"/>
    </xf>
    <xf numFmtId="168" fontId="16" fillId="3" borderId="0" xfId="11" applyNumberFormat="1" applyFont="1" applyFill="1" applyBorder="1" applyAlignment="1">
      <alignment horizontal="right" vertical="center" indent="1"/>
    </xf>
    <xf numFmtId="0" fontId="12" fillId="0" borderId="3" xfId="4" applyFont="1" applyFill="1" applyBorder="1" applyAlignment="1">
      <alignment vertical="center"/>
    </xf>
    <xf numFmtId="165" fontId="11" fillId="0" borderId="0" xfId="4" applyNumberFormat="1" applyFont="1" applyFill="1" applyBorder="1" applyAlignment="1">
      <alignment vertical="center"/>
    </xf>
    <xf numFmtId="165" fontId="11" fillId="3" borderId="0" xfId="0" applyNumberFormat="1" applyFont="1" applyFill="1" applyAlignment="1">
      <alignment vertical="center"/>
    </xf>
    <xf numFmtId="0" fontId="11" fillId="3" borderId="0" xfId="0" applyFont="1" applyFill="1" applyAlignment="1">
      <alignment horizontal="center" vertical="center"/>
    </xf>
    <xf numFmtId="0" fontId="9" fillId="2" borderId="0" xfId="0" applyFont="1" applyFill="1" applyAlignment="1">
      <alignment horizontal="center"/>
    </xf>
    <xf numFmtId="169" fontId="11" fillId="0" borderId="0" xfId="4" applyNumberFormat="1" applyFont="1" applyFill="1" applyAlignment="1">
      <alignment vertical="center"/>
    </xf>
    <xf numFmtId="0" fontId="12" fillId="0" borderId="0" xfId="4" applyFont="1" applyFill="1" applyBorder="1" applyAlignment="1">
      <alignment vertical="center"/>
    </xf>
    <xf numFmtId="0" fontId="14" fillId="0" borderId="0" xfId="4" applyFont="1" applyFill="1" applyBorder="1" applyAlignment="1">
      <alignment vertical="center" wrapText="1"/>
    </xf>
    <xf numFmtId="168" fontId="14" fillId="0" borderId="0" xfId="11" applyNumberFormat="1" applyFont="1" applyFill="1" applyAlignment="1">
      <alignment vertical="center"/>
    </xf>
    <xf numFmtId="0" fontId="12" fillId="3" borderId="5" xfId="0" applyFont="1" applyFill="1" applyBorder="1" applyAlignment="1">
      <alignment horizontal="right" vertical="center"/>
    </xf>
    <xf numFmtId="0" fontId="14" fillId="3" borderId="0" xfId="4" applyFont="1" applyFill="1" applyBorder="1" applyAlignment="1">
      <alignment horizontal="left" vertical="center" wrapText="1"/>
    </xf>
    <xf numFmtId="166" fontId="14" fillId="0" borderId="0" xfId="12" applyNumberFormat="1" applyFont="1" applyFill="1" applyBorder="1" applyAlignment="1">
      <alignment horizontal="right" vertical="center"/>
    </xf>
    <xf numFmtId="0" fontId="11" fillId="0" borderId="0" xfId="4" applyFont="1" applyFill="1" applyBorder="1" applyAlignment="1">
      <alignment horizontal="right" vertical="center"/>
    </xf>
    <xf numFmtId="168" fontId="11" fillId="3" borderId="0" xfId="0" applyNumberFormat="1" applyFont="1" applyFill="1" applyAlignment="1">
      <alignment horizontal="center" vertical="center"/>
    </xf>
    <xf numFmtId="0" fontId="12" fillId="3" borderId="0" xfId="0" applyFont="1" applyFill="1" applyBorder="1" applyAlignment="1">
      <alignment horizontal="right" vertical="center"/>
    </xf>
    <xf numFmtId="0" fontId="12" fillId="3" borderId="0" xfId="0" applyFont="1" applyFill="1" applyBorder="1" applyAlignment="1">
      <alignment horizontal="right" vertical="center" indent="1"/>
    </xf>
    <xf numFmtId="166" fontId="14" fillId="0" borderId="3" xfId="12" applyNumberFormat="1" applyFont="1" applyFill="1" applyBorder="1" applyAlignment="1">
      <alignment horizontal="right" vertical="center"/>
    </xf>
    <xf numFmtId="0" fontId="11" fillId="0" borderId="0" xfId="4" applyFont="1" applyAlignment="1">
      <alignment horizontal="right" vertical="center"/>
    </xf>
    <xf numFmtId="176" fontId="12" fillId="3" borderId="8" xfId="0" applyNumberFormat="1" applyFont="1" applyFill="1" applyBorder="1" applyAlignment="1">
      <alignment horizontal="right" vertical="center"/>
    </xf>
    <xf numFmtId="173" fontId="11" fillId="3" borderId="0" xfId="0" applyNumberFormat="1" applyFont="1" applyFill="1" applyAlignment="1">
      <alignment horizontal="right" vertical="center" indent="1"/>
    </xf>
    <xf numFmtId="0" fontId="20" fillId="3" borderId="0" xfId="4" applyFont="1" applyFill="1" applyBorder="1" applyAlignment="1">
      <alignment horizontal="right" vertical="center" indent="1"/>
    </xf>
    <xf numFmtId="0" fontId="14" fillId="3" borderId="0" xfId="4" applyFont="1" applyFill="1" applyBorder="1" applyAlignment="1">
      <alignment horizontal="right" vertical="center" wrapText="1" indent="1"/>
    </xf>
    <xf numFmtId="172" fontId="11" fillId="3" borderId="0" xfId="0" applyNumberFormat="1" applyFont="1" applyFill="1" applyAlignment="1">
      <alignment horizontal="right" vertical="center" indent="1"/>
    </xf>
    <xf numFmtId="0" fontId="11" fillId="3" borderId="0" xfId="0" applyFont="1" applyFill="1" applyBorder="1" applyAlignment="1">
      <alignment horizontal="right" vertical="center" indent="1"/>
    </xf>
    <xf numFmtId="168" fontId="11" fillId="3" borderId="0" xfId="0" applyNumberFormat="1" applyFont="1" applyFill="1" applyAlignment="1">
      <alignment horizontal="right" vertical="center" indent="2"/>
    </xf>
    <xf numFmtId="168" fontId="11" fillId="3" borderId="0" xfId="0" applyNumberFormat="1" applyFont="1" applyFill="1" applyBorder="1" applyAlignment="1">
      <alignment horizontal="right" vertical="center" indent="1"/>
    </xf>
    <xf numFmtId="0" fontId="11" fillId="3" borderId="8" xfId="0"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4" fillId="3" borderId="5" xfId="11" applyNumberFormat="1" applyFont="1" applyFill="1" applyBorder="1" applyAlignment="1">
      <alignment horizontal="right" vertical="center" indent="1"/>
    </xf>
    <xf numFmtId="170" fontId="15" fillId="3" borderId="5" xfId="11" applyNumberFormat="1" applyFont="1" applyFill="1" applyBorder="1" applyAlignment="1">
      <alignment horizontal="right" vertical="center" indent="1"/>
    </xf>
    <xf numFmtId="9" fontId="14" fillId="3" borderId="3" xfId="12" applyFont="1" applyFill="1" applyBorder="1" applyAlignment="1">
      <alignment horizontal="right" vertical="center" indent="1"/>
    </xf>
    <xf numFmtId="165" fontId="12" fillId="3"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166" fontId="12" fillId="0" borderId="3" xfId="0" applyNumberFormat="1" applyFont="1" applyBorder="1" applyAlignment="1">
      <alignment horizontal="right" vertical="center"/>
    </xf>
    <xf numFmtId="165" fontId="11"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74" fontId="16" fillId="0" borderId="3" xfId="11" applyNumberFormat="1" applyFont="1" applyFill="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5" fontId="11" fillId="0" borderId="0" xfId="0" applyNumberFormat="1" applyFont="1" applyAlignment="1">
      <alignment horizontal="right" vertical="center"/>
    </xf>
    <xf numFmtId="166" fontId="14" fillId="0" borderId="5" xfId="12" applyNumberFormat="1" applyFont="1" applyFill="1" applyBorder="1" applyAlignment="1">
      <alignment horizontal="right" vertical="center"/>
    </xf>
    <xf numFmtId="174" fontId="14" fillId="0" borderId="3" xfId="11" applyNumberFormat="1" applyFont="1" applyFill="1" applyBorder="1" applyAlignment="1">
      <alignment horizontal="right" vertical="center"/>
    </xf>
    <xf numFmtId="0" fontId="11" fillId="3" borderId="0" xfId="4" applyFont="1" applyFill="1" applyAlignment="1">
      <alignment horizontal="right" vertical="center"/>
    </xf>
    <xf numFmtId="165" fontId="11" fillId="3" borderId="0" xfId="0" applyNumberFormat="1" applyFont="1" applyFill="1" applyAlignment="1">
      <alignment horizontal="right" vertical="center"/>
    </xf>
    <xf numFmtId="165" fontId="11" fillId="0" borderId="0" xfId="0" applyNumberFormat="1" applyFont="1" applyFill="1" applyAlignment="1">
      <alignment horizontal="right" vertical="center"/>
    </xf>
    <xf numFmtId="165" fontId="12" fillId="0" borderId="3" xfId="0" applyNumberFormat="1" applyFont="1" applyFill="1" applyBorder="1" applyAlignment="1">
      <alignment horizontal="right" vertical="center"/>
    </xf>
    <xf numFmtId="177" fontId="16" fillId="0" borderId="3" xfId="12" applyNumberFormat="1" applyFont="1" applyFill="1" applyBorder="1" applyAlignment="1">
      <alignment horizontal="right" vertical="center"/>
    </xf>
    <xf numFmtId="168" fontId="16" fillId="3" borderId="3" xfId="11" applyNumberFormat="1" applyFont="1" applyFill="1" applyBorder="1" applyAlignment="1">
      <alignment horizontal="right" vertical="center" indent="1"/>
    </xf>
    <xf numFmtId="168" fontId="16" fillId="3" borderId="3" xfId="11" applyNumberFormat="1" applyFont="1" applyFill="1" applyBorder="1" applyAlignment="1">
      <alignment horizontal="center" vertical="center"/>
    </xf>
    <xf numFmtId="3" fontId="11" fillId="3" borderId="0" xfId="0" applyNumberFormat="1" applyFont="1" applyFill="1" applyAlignment="1">
      <alignment horizontal="right" vertical="center" indent="1"/>
    </xf>
    <xf numFmtId="3" fontId="11" fillId="3" borderId="0" xfId="0" applyNumberFormat="1" applyFont="1" applyFill="1" applyAlignment="1">
      <alignment horizontal="center" vertical="center"/>
    </xf>
    <xf numFmtId="3" fontId="12" fillId="0" borderId="3" xfId="0" applyNumberFormat="1" applyFont="1" applyBorder="1" applyAlignment="1">
      <alignment horizontal="right" vertical="center" indent="1"/>
    </xf>
    <xf numFmtId="165" fontId="12" fillId="3" borderId="3" xfId="0" applyNumberFormat="1" applyFont="1" applyFill="1" applyBorder="1" applyAlignment="1">
      <alignment horizontal="center" vertical="center"/>
    </xf>
    <xf numFmtId="3" fontId="11" fillId="3" borderId="0" xfId="0" applyNumberFormat="1" applyFont="1" applyFill="1" applyBorder="1" applyAlignment="1">
      <alignment horizontal="right" vertical="center" indent="1"/>
    </xf>
    <xf numFmtId="3" fontId="11" fillId="3" borderId="0" xfId="0" applyNumberFormat="1" applyFont="1" applyFill="1" applyBorder="1" applyAlignment="1">
      <alignment horizontal="center" vertical="center"/>
    </xf>
    <xf numFmtId="1" fontId="14" fillId="3" borderId="5" xfId="3" applyNumberFormat="1" applyFont="1" applyFill="1" applyBorder="1" applyAlignment="1">
      <alignment horizontal="right" vertical="center" indent="1"/>
    </xf>
    <xf numFmtId="3" fontId="11" fillId="3" borderId="5" xfId="0" applyNumberFormat="1" applyFont="1" applyFill="1" applyBorder="1" applyAlignment="1">
      <alignment horizontal="center" vertical="center"/>
    </xf>
    <xf numFmtId="3" fontId="11" fillId="0" borderId="5" xfId="0" applyNumberFormat="1" applyFont="1" applyBorder="1" applyAlignment="1">
      <alignment horizontal="right" vertical="center" indent="1"/>
    </xf>
    <xf numFmtId="165" fontId="12" fillId="3" borderId="5" xfId="0" applyNumberFormat="1" applyFont="1" applyFill="1" applyBorder="1" applyAlignment="1">
      <alignment horizontal="center" vertical="center"/>
    </xf>
    <xf numFmtId="0" fontId="22" fillId="0" borderId="0" xfId="0" applyFont="1" applyAlignment="1">
      <alignment horizontal="left" vertical="center" readingOrder="1"/>
    </xf>
    <xf numFmtId="169" fontId="14" fillId="0" borderId="0" xfId="11" applyNumberFormat="1" applyFont="1" applyFill="1" applyBorder="1" applyAlignment="1">
      <alignment horizontal="right" vertical="center"/>
    </xf>
    <xf numFmtId="169" fontId="11" fillId="0" borderId="0" xfId="4" applyNumberFormat="1" applyFont="1" applyFill="1" applyAlignment="1">
      <alignment horizontal="right" vertical="center"/>
    </xf>
    <xf numFmtId="174" fontId="16" fillId="0" borderId="3" xfId="12" applyNumberFormat="1" applyFont="1" applyFill="1" applyBorder="1" applyAlignment="1">
      <alignment horizontal="right" vertical="center"/>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0" fontId="12" fillId="0" borderId="0" xfId="0" applyFont="1" applyFill="1" applyBorder="1" applyAlignment="1">
      <alignment horizontal="right" vertical="center"/>
    </xf>
    <xf numFmtId="169" fontId="16" fillId="0" borderId="0" xfId="11" applyNumberFormat="1" applyFont="1" applyFill="1" applyBorder="1" applyAlignment="1">
      <alignment horizontal="right" vertical="center"/>
    </xf>
    <xf numFmtId="178" fontId="11" fillId="0" borderId="0" xfId="12" applyNumberFormat="1" applyFont="1" applyAlignment="1">
      <alignment vertical="center"/>
    </xf>
    <xf numFmtId="0" fontId="17" fillId="3" borderId="0" xfId="4" applyFont="1" applyFill="1" applyAlignment="1">
      <alignment horizontal="right" vertical="center"/>
    </xf>
    <xf numFmtId="0" fontId="17" fillId="0" borderId="0" xfId="4" applyFont="1" applyFill="1" applyAlignment="1">
      <alignment horizontal="right" vertical="center"/>
    </xf>
    <xf numFmtId="171" fontId="14" fillId="3" borderId="0" xfId="11" applyNumberFormat="1" applyFont="1" applyFill="1" applyBorder="1" applyAlignment="1">
      <alignment horizontal="right" vertical="center"/>
    </xf>
    <xf numFmtId="0" fontId="15" fillId="0" borderId="0" xfId="4" applyFont="1" applyFill="1" applyAlignment="1">
      <alignment horizontal="right" vertical="center"/>
    </xf>
    <xf numFmtId="0" fontId="11" fillId="3" borderId="6" xfId="4" applyFont="1" applyFill="1" applyBorder="1" applyAlignment="1">
      <alignment horizontal="right" vertical="center"/>
    </xf>
    <xf numFmtId="0" fontId="12" fillId="3" borderId="0" xfId="4" applyFont="1" applyFill="1" applyAlignment="1"/>
    <xf numFmtId="0" fontId="14" fillId="3" borderId="0" xfId="4" applyFont="1" applyFill="1" applyBorder="1" applyAlignment="1">
      <alignment wrapText="1"/>
    </xf>
    <xf numFmtId="0" fontId="12" fillId="3" borderId="0" xfId="4" applyFont="1" applyFill="1" applyBorder="1" applyAlignment="1"/>
    <xf numFmtId="2" fontId="23" fillId="3" borderId="0" xfId="0" applyNumberFormat="1" applyFont="1" applyFill="1" applyBorder="1" applyAlignment="1">
      <alignment horizontal="right" vertical="center"/>
    </xf>
    <xf numFmtId="165" fontId="11" fillId="3" borderId="3" xfId="0" applyNumberFormat="1" applyFont="1" applyFill="1" applyBorder="1" applyAlignment="1">
      <alignment horizontal="right" vertical="center"/>
    </xf>
    <xf numFmtId="174" fontId="16" fillId="3" borderId="3" xfId="11" applyNumberFormat="1" applyFont="1" applyFill="1" applyBorder="1" applyAlignment="1">
      <alignment horizontal="right" vertical="center"/>
    </xf>
    <xf numFmtId="169" fontId="16" fillId="3" borderId="0" xfId="11"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9" fontId="11" fillId="3" borderId="0" xfId="4" applyNumberFormat="1" applyFont="1" applyFill="1" applyAlignment="1">
      <alignment horizontal="right" vertical="center"/>
    </xf>
    <xf numFmtId="165" fontId="11" fillId="0" borderId="3" xfId="0" applyNumberFormat="1" applyFont="1" applyFill="1" applyBorder="1" applyAlignment="1">
      <alignment horizontal="right" vertical="center"/>
    </xf>
    <xf numFmtId="0" fontId="11" fillId="0" borderId="0" xfId="0" applyFont="1" applyFill="1" applyAlignment="1">
      <alignment vertical="center"/>
    </xf>
    <xf numFmtId="0" fontId="12" fillId="0" borderId="10" xfId="0" applyFont="1" applyFill="1" applyBorder="1" applyAlignment="1">
      <alignment horizontal="right" vertical="center"/>
    </xf>
    <xf numFmtId="0" fontId="11" fillId="0" borderId="10" xfId="0"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5" fontId="12" fillId="0" borderId="0" xfId="0" applyNumberFormat="1" applyFont="1" applyFill="1" applyBorder="1" applyAlignment="1">
      <alignment horizontal="right" vertical="center"/>
    </xf>
    <xf numFmtId="165" fontId="11" fillId="0" borderId="9" xfId="0" applyNumberFormat="1" applyFont="1" applyFill="1" applyBorder="1" applyAlignment="1">
      <alignment horizontal="right" vertical="center"/>
    </xf>
    <xf numFmtId="0" fontId="11" fillId="0" borderId="0" xfId="0" applyFont="1" applyAlignment="1">
      <alignment horizontal="left" vertical="center" indent="1"/>
    </xf>
    <xf numFmtId="0" fontId="14" fillId="3" borderId="0" xfId="3" applyFont="1" applyFill="1" applyAlignment="1">
      <alignment horizontal="left" vertical="top" wrapText="1"/>
    </xf>
    <xf numFmtId="0" fontId="14" fillId="0" borderId="0" xfId="4" applyFont="1" applyFill="1" applyBorder="1" applyAlignment="1">
      <alignment horizontal="left" vertical="center" wrapText="1"/>
    </xf>
    <xf numFmtId="165" fontId="14" fillId="0" borderId="3" xfId="11"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65" fontId="11" fillId="0" borderId="4" xfId="0" applyNumberFormat="1" applyFont="1" applyBorder="1" applyAlignment="1">
      <alignment horizontal="right" vertical="center"/>
    </xf>
    <xf numFmtId="174" fontId="14" fillId="0" borderId="5" xfId="11" applyNumberFormat="1" applyFont="1" applyFill="1" applyBorder="1" applyAlignment="1">
      <alignment horizontal="right" vertical="center"/>
    </xf>
    <xf numFmtId="2" fontId="11" fillId="3" borderId="0" xfId="4" applyNumberFormat="1" applyFont="1" applyFill="1" applyAlignment="1">
      <alignment vertical="center"/>
    </xf>
    <xf numFmtId="165" fontId="11" fillId="3" borderId="0" xfId="4" applyNumberFormat="1" applyFont="1" applyFill="1" applyAlignment="1">
      <alignment horizontal="right" vertical="center"/>
    </xf>
    <xf numFmtId="174" fontId="14" fillId="3" borderId="0" xfId="11" applyNumberFormat="1" applyFont="1" applyFill="1" applyBorder="1" applyAlignment="1">
      <alignment horizontal="right" vertical="center"/>
    </xf>
    <xf numFmtId="0" fontId="12" fillId="3" borderId="0" xfId="0" applyFont="1" applyFill="1" applyAlignment="1">
      <alignment horizontal="right" vertical="center"/>
    </xf>
    <xf numFmtId="165" fontId="12" fillId="3" borderId="0" xfId="0" applyNumberFormat="1" applyFont="1" applyFill="1" applyBorder="1" applyAlignment="1">
      <alignment horizontal="right" vertical="center"/>
    </xf>
    <xf numFmtId="0" fontId="11" fillId="0" borderId="0" xfId="4" applyFont="1" applyFill="1" applyAlignment="1">
      <alignment horizontal="left" vertical="center"/>
    </xf>
    <xf numFmtId="166" fontId="11" fillId="3" borderId="0" xfId="0" applyNumberFormat="1" applyFont="1" applyFill="1" applyAlignment="1">
      <alignment vertical="center"/>
    </xf>
    <xf numFmtId="166" fontId="11" fillId="0" borderId="0" xfId="12" applyNumberFormat="1" applyFont="1" applyFill="1" applyAlignment="1">
      <alignment horizontal="right" vertical="center"/>
    </xf>
    <xf numFmtId="166" fontId="11" fillId="3" borderId="0" xfId="12" applyNumberFormat="1" applyFont="1" applyFill="1" applyBorder="1" applyAlignment="1">
      <alignment vertical="center"/>
    </xf>
    <xf numFmtId="0" fontId="12" fillId="3" borderId="11" xfId="0" applyFont="1" applyFill="1" applyBorder="1" applyAlignment="1">
      <alignment horizontal="centerContinuous" vertical="center"/>
    </xf>
    <xf numFmtId="0" fontId="25" fillId="2" borderId="1" xfId="20" applyFont="1" applyFill="1" applyBorder="1" applyAlignment="1">
      <alignment horizontal="left" vertical="center" indent="1"/>
    </xf>
    <xf numFmtId="0" fontId="25" fillId="2" borderId="2" xfId="20" applyFont="1" applyFill="1" applyBorder="1" applyAlignment="1">
      <alignment horizontal="left" vertical="center" indent="1"/>
    </xf>
    <xf numFmtId="9" fontId="11" fillId="3" borderId="0" xfId="12" applyFont="1" applyFill="1" applyBorder="1" applyAlignment="1">
      <alignment horizontal="right" vertical="center" indent="1"/>
    </xf>
    <xf numFmtId="166" fontId="27" fillId="3" borderId="0" xfId="12" applyNumberFormat="1" applyFont="1" applyFill="1" applyAlignment="1">
      <alignment vertical="center"/>
    </xf>
    <xf numFmtId="0" fontId="11" fillId="0" borderId="3" xfId="4" applyFont="1" applyBorder="1" applyAlignment="1">
      <alignment vertical="center"/>
    </xf>
    <xf numFmtId="0" fontId="12" fillId="3" borderId="11" xfId="0" applyFont="1" applyFill="1" applyBorder="1" applyAlignment="1">
      <alignment horizontal="centerContinuous" vertical="center" wrapText="1"/>
    </xf>
    <xf numFmtId="169" fontId="16" fillId="3" borderId="4" xfId="11" applyNumberFormat="1" applyFont="1" applyFill="1" applyBorder="1" applyAlignment="1">
      <alignment horizontal="right" vertical="center"/>
    </xf>
    <xf numFmtId="166" fontId="16" fillId="0" borderId="4" xfId="12" applyNumberFormat="1" applyFont="1" applyFill="1" applyBorder="1" applyAlignment="1">
      <alignment horizontal="right" vertical="center"/>
    </xf>
    <xf numFmtId="0" fontId="17" fillId="0" borderId="0" xfId="4" applyFont="1" applyFill="1" applyBorder="1" applyAlignment="1">
      <alignment horizontal="right" vertical="center"/>
    </xf>
    <xf numFmtId="0" fontId="17" fillId="0" borderId="0" xfId="4" applyFont="1" applyFill="1" applyBorder="1" applyAlignment="1">
      <alignment vertical="center"/>
    </xf>
    <xf numFmtId="166" fontId="14" fillId="0" borderId="0" xfId="12" applyNumberFormat="1" applyFont="1" applyFill="1" applyAlignment="1">
      <alignment horizontal="right" vertical="center"/>
    </xf>
    <xf numFmtId="165" fontId="11" fillId="0" borderId="0" xfId="0" applyNumberFormat="1" applyFont="1" applyFill="1" applyBorder="1" applyAlignment="1">
      <alignment horizontal="right" vertical="center"/>
    </xf>
    <xf numFmtId="4" fontId="11" fillId="0" borderId="5" xfId="0" applyNumberFormat="1" applyFont="1" applyFill="1" applyBorder="1" applyAlignment="1">
      <alignment horizontal="right" vertical="center"/>
    </xf>
    <xf numFmtId="165" fontId="11" fillId="0" borderId="4" xfId="0" applyNumberFormat="1" applyFont="1" applyFill="1" applyBorder="1" applyAlignment="1">
      <alignment horizontal="right" vertical="center"/>
    </xf>
    <xf numFmtId="165" fontId="11" fillId="0" borderId="0" xfId="0" applyNumberFormat="1" applyFont="1" applyFill="1" applyAlignment="1">
      <alignment vertical="center"/>
    </xf>
    <xf numFmtId="166" fontId="14" fillId="0" borderId="0" xfId="12" applyNumberFormat="1" applyFont="1" applyFill="1" applyBorder="1" applyAlignment="1">
      <alignment vertical="center"/>
    </xf>
    <xf numFmtId="165" fontId="11" fillId="0" borderId="5" xfId="0" applyNumberFormat="1" applyFont="1" applyFill="1" applyBorder="1" applyAlignment="1">
      <alignment horizontal="right" vertical="center"/>
    </xf>
    <xf numFmtId="166" fontId="11" fillId="0" borderId="5" xfId="12" applyNumberFormat="1" applyFont="1" applyFill="1" applyBorder="1" applyAlignment="1">
      <alignment horizontal="right" vertical="center"/>
    </xf>
    <xf numFmtId="3" fontId="11" fillId="0" borderId="0" xfId="0" applyNumberFormat="1" applyFont="1" applyFill="1" applyAlignment="1">
      <alignment horizontal="right" vertical="center"/>
    </xf>
    <xf numFmtId="165" fontId="11" fillId="3" borderId="0" xfId="0" applyNumberFormat="1" applyFont="1" applyFill="1" applyBorder="1" applyAlignment="1">
      <alignment horizontal="right" vertical="center"/>
    </xf>
    <xf numFmtId="166" fontId="15" fillId="3" borderId="0" xfId="12" applyNumberFormat="1" applyFont="1" applyFill="1" applyAlignment="1">
      <alignment vertical="center"/>
    </xf>
    <xf numFmtId="166" fontId="12" fillId="3" borderId="0" xfId="4" applyNumberFormat="1" applyFont="1" applyFill="1" applyAlignment="1">
      <alignment vertical="center"/>
    </xf>
    <xf numFmtId="168" fontId="11" fillId="3" borderId="0" xfId="0" applyNumberFormat="1" applyFont="1" applyFill="1" applyAlignment="1">
      <alignment vertical="center"/>
    </xf>
    <xf numFmtId="0" fontId="11" fillId="3" borderId="0" xfId="4" applyFont="1" applyFill="1" applyBorder="1" applyAlignment="1">
      <alignment horizontal="centerContinuous" vertical="center"/>
    </xf>
    <xf numFmtId="0" fontId="11" fillId="3" borderId="0" xfId="0" applyFont="1" applyFill="1" applyAlignment="1">
      <alignment horizontal="centerContinuous" vertical="center"/>
    </xf>
    <xf numFmtId="166" fontId="14" fillId="0" borderId="0" xfId="12" applyNumberFormat="1" applyFont="1" applyFill="1" applyBorder="1" applyAlignment="1">
      <alignment vertical="center"/>
    </xf>
    <xf numFmtId="166" fontId="14" fillId="0" borderId="0" xfId="12" applyNumberFormat="1" applyFont="1" applyFill="1" applyBorder="1" applyAlignment="1">
      <alignment horizontal="right" vertical="center"/>
    </xf>
    <xf numFmtId="169" fontId="14" fillId="3" borderId="0" xfId="11" applyNumberFormat="1" applyFont="1" applyFill="1" applyBorder="1" applyAlignment="1">
      <alignment horizontal="right" vertical="center"/>
    </xf>
    <xf numFmtId="166" fontId="14" fillId="0" borderId="3" xfId="12" applyNumberFormat="1" applyFont="1" applyFill="1" applyBorder="1" applyAlignment="1">
      <alignment horizontal="right" vertical="center"/>
    </xf>
    <xf numFmtId="166" fontId="12"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6" fontId="14" fillId="0" borderId="5" xfId="12" applyNumberFormat="1" applyFont="1" applyFill="1" applyBorder="1" applyAlignment="1">
      <alignment horizontal="right" vertical="center"/>
    </xf>
    <xf numFmtId="177" fontId="16" fillId="0" borderId="3" xfId="12" applyNumberFormat="1" applyFont="1" applyFill="1" applyBorder="1" applyAlignment="1">
      <alignment horizontal="right" vertical="center"/>
    </xf>
    <xf numFmtId="3" fontId="11" fillId="3" borderId="0" xfId="0" applyNumberFormat="1" applyFont="1" applyFill="1" applyAlignment="1">
      <alignment horizontal="right" vertical="center" indent="1"/>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66" fontId="11" fillId="0" borderId="0" xfId="12" applyNumberFormat="1" applyFont="1" applyFill="1" applyAlignment="1">
      <alignment horizontal="right" vertical="center"/>
    </xf>
    <xf numFmtId="0" fontId="12" fillId="3" borderId="12" xfId="0" applyFont="1" applyFill="1" applyBorder="1" applyAlignment="1">
      <alignment horizontal="right" vertical="center"/>
    </xf>
    <xf numFmtId="0" fontId="12" fillId="0" borderId="12" xfId="0" applyFont="1" applyFill="1" applyBorder="1" applyAlignment="1">
      <alignment horizontal="right" vertical="center"/>
    </xf>
    <xf numFmtId="174" fontId="16" fillId="0" borderId="0" xfId="11" applyNumberFormat="1" applyFont="1" applyFill="1" applyBorder="1" applyAlignment="1">
      <alignment horizontal="right" vertical="center"/>
    </xf>
    <xf numFmtId="0" fontId="11" fillId="3" borderId="13" xfId="0" applyFont="1" applyFill="1" applyBorder="1" applyAlignment="1">
      <alignment vertical="center"/>
    </xf>
    <xf numFmtId="9" fontId="11" fillId="0" borderId="0" xfId="12" applyFont="1" applyAlignment="1">
      <alignment vertical="center"/>
    </xf>
    <xf numFmtId="0" fontId="15" fillId="0" borderId="0" xfId="4" applyFont="1" applyAlignment="1">
      <alignment vertical="center"/>
    </xf>
    <xf numFmtId="178" fontId="15" fillId="0" borderId="0" xfId="4" applyNumberFormat="1" applyFont="1" applyAlignment="1">
      <alignment vertical="center"/>
    </xf>
    <xf numFmtId="0" fontId="12" fillId="0" borderId="0" xfId="0" applyFont="1" applyAlignment="1">
      <alignment horizontal="right" vertical="center"/>
    </xf>
    <xf numFmtId="178" fontId="15" fillId="3" borderId="0" xfId="4" applyNumberFormat="1" applyFont="1" applyFill="1" applyAlignment="1">
      <alignment vertical="center"/>
    </xf>
    <xf numFmtId="164" fontId="14" fillId="3" borderId="0" xfId="11" applyFont="1" applyFill="1" applyBorder="1" applyAlignment="1">
      <alignment horizontal="left" vertical="center" wrapText="1"/>
    </xf>
    <xf numFmtId="178" fontId="15" fillId="0" borderId="0" xfId="4" applyNumberFormat="1" applyFont="1" applyBorder="1" applyAlignment="1">
      <alignment vertical="center"/>
    </xf>
    <xf numFmtId="165" fontId="12" fillId="3" borderId="4" xfId="0" applyNumberFormat="1" applyFont="1" applyFill="1" applyBorder="1" applyAlignment="1">
      <alignment horizontal="right" vertical="center"/>
    </xf>
    <xf numFmtId="0" fontId="14" fillId="0" borderId="0" xfId="4" applyFont="1" applyBorder="1" applyAlignment="1">
      <alignment horizontal="centerContinuous" vertical="center" wrapText="1"/>
    </xf>
    <xf numFmtId="4" fontId="12" fillId="3" borderId="11" xfId="0" applyNumberFormat="1" applyFont="1" applyFill="1" applyBorder="1" applyAlignment="1">
      <alignment horizontal="centerContinuous" vertical="center"/>
    </xf>
    <xf numFmtId="168" fontId="14" fillId="3" borderId="0" xfId="11" applyNumberFormat="1" applyFont="1" applyFill="1" applyAlignment="1">
      <alignment horizontal="centerContinuous" vertical="center"/>
    </xf>
    <xf numFmtId="166" fontId="12" fillId="0" borderId="0" xfId="12" applyNumberFormat="1" applyFont="1" applyFill="1" applyBorder="1" applyAlignment="1">
      <alignment horizontal="right" vertical="center"/>
    </xf>
    <xf numFmtId="166" fontId="12" fillId="0" borderId="3" xfId="12" applyNumberFormat="1" applyFont="1" applyBorder="1" applyAlignment="1">
      <alignment horizontal="right" vertical="center"/>
    </xf>
    <xf numFmtId="166" fontId="11" fillId="0" borderId="3" xfId="12" applyNumberFormat="1" applyFont="1" applyBorder="1" applyAlignment="1">
      <alignment horizontal="right" vertical="center"/>
    </xf>
    <xf numFmtId="166" fontId="11" fillId="3" borderId="3" xfId="12" applyNumberFormat="1" applyFont="1" applyFill="1" applyBorder="1" applyAlignment="1">
      <alignment horizontal="right" vertical="center"/>
    </xf>
    <xf numFmtId="174" fontId="14" fillId="0" borderId="0" xfId="4" applyNumberFormat="1" applyFont="1" applyBorder="1" applyAlignment="1">
      <alignment vertical="center" wrapText="1"/>
    </xf>
    <xf numFmtId="166" fontId="14" fillId="0" borderId="0" xfId="12" applyNumberFormat="1" applyFont="1" applyBorder="1" applyAlignment="1">
      <alignment vertical="center" wrapText="1"/>
    </xf>
    <xf numFmtId="166" fontId="14" fillId="0" borderId="0" xfId="12" applyNumberFormat="1" applyFont="1" applyBorder="1" applyAlignment="1">
      <alignment horizontal="right" vertical="center" wrapText="1"/>
    </xf>
    <xf numFmtId="166" fontId="12" fillId="3" borderId="3" xfId="12" applyNumberFormat="1" applyFont="1" applyFill="1" applyBorder="1" applyAlignment="1">
      <alignment horizontal="right" vertical="center"/>
    </xf>
    <xf numFmtId="166" fontId="11" fillId="3" borderId="0" xfId="12" applyNumberFormat="1" applyFont="1" applyFill="1" applyAlignment="1">
      <alignment horizontal="right" vertical="center"/>
    </xf>
    <xf numFmtId="2" fontId="23" fillId="0" borderId="0" xfId="12" applyNumberFormat="1" applyFont="1" applyFill="1" applyBorder="1" applyAlignment="1">
      <alignment horizontal="right" vertical="center"/>
    </xf>
    <xf numFmtId="166" fontId="11" fillId="0" borderId="0" xfId="12" applyNumberFormat="1" applyFont="1" applyFill="1" applyBorder="1" applyAlignment="1">
      <alignment vertical="center"/>
    </xf>
    <xf numFmtId="2" fontId="23" fillId="0" borderId="0" xfId="4" applyNumberFormat="1" applyFont="1" applyAlignment="1">
      <alignment vertical="center"/>
    </xf>
    <xf numFmtId="166" fontId="11" fillId="0" borderId="0" xfId="12" applyNumberFormat="1" applyFont="1" applyFill="1" applyBorder="1" applyAlignment="1">
      <alignment horizontal="right" vertical="center"/>
    </xf>
    <xf numFmtId="174" fontId="11" fillId="3" borderId="0" xfId="12" applyNumberFormat="1" applyFont="1" applyFill="1" applyBorder="1" applyAlignment="1">
      <alignment horizontal="right" vertical="center"/>
    </xf>
    <xf numFmtId="174" fontId="11" fillId="3" borderId="0" xfId="12" applyNumberFormat="1" applyFont="1" applyFill="1" applyAlignment="1">
      <alignment horizontal="right" vertical="center"/>
    </xf>
    <xf numFmtId="174" fontId="16" fillId="3" borderId="3" xfId="12" applyNumberFormat="1" applyFont="1" applyFill="1" applyBorder="1" applyAlignment="1">
      <alignment horizontal="right" vertical="center"/>
    </xf>
    <xf numFmtId="174" fontId="14" fillId="3" borderId="0" xfId="12" applyNumberFormat="1" applyFont="1" applyFill="1" applyBorder="1" applyAlignment="1">
      <alignment horizontal="right" vertical="center"/>
    </xf>
    <xf numFmtId="174" fontId="12" fillId="0" borderId="3" xfId="12" applyNumberFormat="1" applyFont="1" applyFill="1" applyBorder="1" applyAlignment="1">
      <alignment horizontal="right" vertical="center"/>
    </xf>
    <xf numFmtId="174" fontId="11" fillId="0" borderId="0" xfId="12" applyNumberFormat="1" applyFont="1" applyFill="1" applyBorder="1" applyAlignment="1">
      <alignment horizontal="right" vertical="center"/>
    </xf>
    <xf numFmtId="174" fontId="11" fillId="0" borderId="0" xfId="12" applyNumberFormat="1" applyFont="1" applyFill="1" applyAlignment="1">
      <alignment horizontal="right" vertical="center"/>
    </xf>
    <xf numFmtId="165" fontId="15" fillId="3" borderId="0" xfId="4" applyNumberFormat="1" applyFont="1" applyFill="1" applyAlignment="1">
      <alignment vertical="center"/>
    </xf>
    <xf numFmtId="0" fontId="15" fillId="0" borderId="0" xfId="4" applyFont="1" applyFill="1" applyAlignment="1">
      <alignment vertical="center"/>
    </xf>
    <xf numFmtId="165" fontId="11" fillId="0" borderId="0" xfId="4" applyNumberFormat="1" applyFont="1" applyAlignment="1">
      <alignment vertical="center"/>
    </xf>
    <xf numFmtId="165" fontId="12" fillId="0" borderId="0" xfId="4" applyNumberFormat="1" applyFont="1" applyAlignment="1">
      <alignment vertical="center"/>
    </xf>
    <xf numFmtId="165" fontId="23" fillId="0" borderId="0" xfId="4" applyNumberFormat="1" applyFont="1" applyAlignment="1">
      <alignment vertical="center"/>
    </xf>
    <xf numFmtId="166" fontId="11" fillId="0" borderId="4" xfId="12" applyNumberFormat="1" applyFont="1" applyFill="1" applyBorder="1" applyAlignment="1">
      <alignment horizontal="right" vertical="center"/>
    </xf>
    <xf numFmtId="166" fontId="11" fillId="0" borderId="0" xfId="12" applyNumberFormat="1" applyFont="1" applyFill="1" applyAlignment="1">
      <alignment vertical="center"/>
    </xf>
    <xf numFmtId="166" fontId="12" fillId="3" borderId="3" xfId="0" applyNumberFormat="1" applyFont="1" applyFill="1" applyBorder="1" applyAlignment="1">
      <alignment horizontal="right" vertical="center"/>
    </xf>
    <xf numFmtId="166" fontId="11" fillId="0" borderId="0" xfId="0" applyNumberFormat="1" applyFont="1" applyFill="1" applyAlignment="1">
      <alignment horizontal="right" vertical="center"/>
    </xf>
    <xf numFmtId="166" fontId="11" fillId="3" borderId="0" xfId="0" applyNumberFormat="1" applyFont="1" applyFill="1" applyAlignment="1">
      <alignment horizontal="right" vertical="center"/>
    </xf>
    <xf numFmtId="166" fontId="12" fillId="0" borderId="3" xfId="0" applyNumberFormat="1" applyFont="1" applyFill="1" applyBorder="1" applyAlignment="1">
      <alignment horizontal="right" vertical="center"/>
    </xf>
    <xf numFmtId="0" fontId="12" fillId="3" borderId="0" xfId="0" applyFont="1" applyFill="1" applyBorder="1" applyAlignment="1">
      <alignment horizontal="centerContinuous" vertical="center"/>
    </xf>
    <xf numFmtId="168" fontId="12" fillId="3" borderId="0" xfId="0" applyNumberFormat="1" applyFont="1" applyFill="1" applyAlignment="1">
      <alignment vertical="center"/>
    </xf>
    <xf numFmtId="165" fontId="17" fillId="0" borderId="0" xfId="4" applyNumberFormat="1" applyFont="1" applyFill="1" applyAlignment="1">
      <alignment vertical="center"/>
    </xf>
    <xf numFmtId="165" fontId="17" fillId="3" borderId="0" xfId="4" applyNumberFormat="1" applyFont="1" applyFill="1" applyAlignment="1">
      <alignment vertical="center"/>
    </xf>
    <xf numFmtId="165" fontId="14" fillId="0" borderId="0" xfId="4" applyNumberFormat="1" applyFont="1" applyFill="1" applyBorder="1" applyAlignment="1">
      <alignment horizontal="left" vertical="center" wrapText="1"/>
    </xf>
    <xf numFmtId="165" fontId="23" fillId="0" borderId="0" xfId="4" applyNumberFormat="1" applyFont="1" applyFill="1" applyAlignment="1">
      <alignment vertical="center"/>
    </xf>
    <xf numFmtId="165" fontId="12" fillId="3" borderId="0" xfId="4" applyNumberFormat="1" applyFont="1" applyFill="1" applyAlignment="1">
      <alignment vertical="center"/>
    </xf>
    <xf numFmtId="0" fontId="12" fillId="0" borderId="8" xfId="0" applyFont="1" applyFill="1" applyBorder="1" applyAlignment="1">
      <alignment horizontal="right" vertical="center"/>
    </xf>
    <xf numFmtId="166" fontId="27" fillId="0" borderId="0" xfId="4" applyNumberFormat="1" applyFont="1" applyFill="1" applyBorder="1" applyAlignment="1">
      <alignment horizontal="right" vertical="center"/>
    </xf>
    <xf numFmtId="166" fontId="14" fillId="0" borderId="0" xfId="12" applyNumberFormat="1" applyFont="1" applyFill="1" applyBorder="1" applyAlignment="1">
      <alignment horizontal="center" vertical="center"/>
    </xf>
    <xf numFmtId="0" fontId="12" fillId="0" borderId="11" xfId="0" applyFont="1" applyFill="1" applyBorder="1" applyAlignment="1">
      <alignment horizontal="centerContinuous" vertical="center"/>
    </xf>
    <xf numFmtId="0" fontId="11" fillId="0" borderId="0" xfId="0" applyFont="1" applyFill="1" applyAlignment="1">
      <alignment horizontal="centerContinuous" vertical="center"/>
    </xf>
    <xf numFmtId="0" fontId="12" fillId="0" borderId="0" xfId="0" applyFont="1" applyFill="1" applyAlignment="1">
      <alignment horizontal="right" vertical="center"/>
    </xf>
    <xf numFmtId="0" fontId="11" fillId="0" borderId="0" xfId="4" applyFont="1" applyFill="1" applyAlignment="1">
      <alignment horizontal="right" vertical="center"/>
    </xf>
    <xf numFmtId="165" fontId="11" fillId="0" borderId="0" xfId="4" applyNumberFormat="1" applyFont="1" applyFill="1" applyAlignment="1">
      <alignment horizontal="right" vertical="center"/>
    </xf>
    <xf numFmtId="171" fontId="14" fillId="0" borderId="0" xfId="11" applyNumberFormat="1" applyFont="1" applyFill="1" applyBorder="1" applyAlignment="1">
      <alignment vertical="center"/>
    </xf>
    <xf numFmtId="169" fontId="16" fillId="0" borderId="4" xfId="11" applyNumberFormat="1" applyFont="1" applyFill="1" applyBorder="1" applyAlignment="1">
      <alignment horizontal="right" vertical="center"/>
    </xf>
    <xf numFmtId="166" fontId="27" fillId="0" borderId="0" xfId="12" applyNumberFormat="1" applyFont="1" applyFill="1" applyAlignment="1">
      <alignment vertical="center"/>
    </xf>
    <xf numFmtId="171" fontId="14" fillId="0" borderId="0" xfId="11" applyNumberFormat="1" applyFont="1" applyFill="1" applyBorder="1" applyAlignment="1">
      <alignment horizontal="right" vertical="center"/>
    </xf>
    <xf numFmtId="165" fontId="11" fillId="0" borderId="0" xfId="4" applyNumberFormat="1" applyFont="1" applyFill="1" applyAlignment="1">
      <alignment vertical="center"/>
    </xf>
    <xf numFmtId="164" fontId="11" fillId="0" borderId="0" xfId="11" applyFont="1" applyFill="1" applyAlignment="1">
      <alignment vertical="center"/>
    </xf>
    <xf numFmtId="168" fontId="16" fillId="0" borderId="3" xfId="11" applyNumberFormat="1" applyFont="1" applyFill="1" applyBorder="1" applyAlignment="1">
      <alignment horizontal="right" vertical="center" indent="1"/>
    </xf>
    <xf numFmtId="3" fontId="12" fillId="3" borderId="3" xfId="0" applyNumberFormat="1" applyFont="1" applyFill="1" applyBorder="1" applyAlignment="1">
      <alignment horizontal="right" vertical="center" indent="1"/>
    </xf>
    <xf numFmtId="3" fontId="11" fillId="3" borderId="5" xfId="0" applyNumberFormat="1" applyFont="1" applyFill="1" applyBorder="1" applyAlignment="1">
      <alignment horizontal="right" vertical="center" indent="1"/>
    </xf>
    <xf numFmtId="174" fontId="12" fillId="3" borderId="3" xfId="12" applyNumberFormat="1" applyFont="1" applyFill="1" applyBorder="1" applyAlignment="1">
      <alignment horizontal="right" vertical="center"/>
    </xf>
    <xf numFmtId="174" fontId="11" fillId="0" borderId="0" xfId="4" applyNumberFormat="1" applyFont="1" applyAlignment="1">
      <alignment vertical="center"/>
    </xf>
    <xf numFmtId="179" fontId="15" fillId="3" borderId="0" xfId="4" applyNumberFormat="1" applyFont="1" applyFill="1" applyAlignment="1">
      <alignment horizontal="right" vertical="center"/>
    </xf>
    <xf numFmtId="179" fontId="15" fillId="3" borderId="0" xfId="11" applyNumberFormat="1" applyFont="1" applyFill="1" applyBorder="1" applyAlignment="1">
      <alignment horizontal="right" vertical="center" wrapText="1"/>
    </xf>
    <xf numFmtId="179" fontId="15" fillId="0" borderId="0" xfId="4" applyNumberFormat="1" applyFont="1" applyAlignment="1">
      <alignment horizontal="right" vertical="center"/>
    </xf>
    <xf numFmtId="174" fontId="11" fillId="3" borderId="0" xfId="4" applyNumberFormat="1" applyFont="1" applyFill="1" applyBorder="1" applyAlignment="1">
      <alignment vertical="center"/>
    </xf>
    <xf numFmtId="165" fontId="11" fillId="0" borderId="0" xfId="4" applyNumberFormat="1" applyFont="1" applyAlignment="1">
      <alignment horizontal="right" vertical="center"/>
    </xf>
    <xf numFmtId="4" fontId="11" fillId="0" borderId="0" xfId="4" applyNumberFormat="1" applyFont="1" applyAlignment="1">
      <alignment horizontal="right" vertical="center"/>
    </xf>
    <xf numFmtId="0" fontId="9" fillId="2" borderId="0" xfId="0" applyFont="1" applyFill="1" applyAlignment="1">
      <alignment horizontal="center"/>
    </xf>
    <xf numFmtId="0" fontId="10" fillId="2" borderId="0" xfId="0" applyFont="1" applyFill="1" applyAlignment="1">
      <alignment horizontal="left" vertical="top" wrapText="1"/>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laneamentoecontrolo/Documentos%20Partilhados/RED%20PC/11.%20GIN/2021/3Q21/3Q21%20-%20Anexo%202%20-%20Pack%20RI%20fase%201_20211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planeamentoecontrolo/Documentos%20Partilhados/RED%20PC/11.%20GIN/2021/3Q21/3Q21%20-%20Anexo%202%20-%20Pack%20RI%20fase%202_2021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lato por Segmentos (Nota 4)"/>
      <sheetName val="AN Correio e Outros"/>
      <sheetName val="AN Expresso &amp; Encomendas"/>
      <sheetName val="AN Serviços Fin. &amp; Retalho"/>
      <sheetName val="AN Banco"/>
    </sheetNames>
    <sheetDataSet>
      <sheetData sheetId="0">
        <row r="20">
          <cell r="P20">
            <v>184555.11598000006</v>
          </cell>
          <cell r="T20">
            <v>185094.40333000015</v>
          </cell>
          <cell r="X20">
            <v>200102.22603000008</v>
          </cell>
          <cell r="BF20">
            <v>539550.5446299999</v>
          </cell>
          <cell r="BG20">
            <v>534261.93505999993</v>
          </cell>
          <cell r="BH20">
            <v>612885.93962999992</v>
          </cell>
        </row>
        <row r="26">
          <cell r="P26">
            <v>152667.57212999993</v>
          </cell>
          <cell r="T26">
            <v>155381.78619759018</v>
          </cell>
          <cell r="X26">
            <v>174494.41726143993</v>
          </cell>
          <cell r="BF26">
            <v>449842.45565000008</v>
          </cell>
          <cell r="BG26">
            <v>468860.1826617801</v>
          </cell>
          <cell r="BH26">
            <v>529970.85762638005</v>
          </cell>
        </row>
        <row r="38">
          <cell r="P38">
            <v>31887.543850000016</v>
          </cell>
          <cell r="T38">
            <v>29712.617132409974</v>
          </cell>
          <cell r="X38">
            <v>25607.80877297002</v>
          </cell>
          <cell r="BF38">
            <v>89708.088979999986</v>
          </cell>
          <cell r="BG38">
            <v>65401.752398219964</v>
          </cell>
          <cell r="BH38">
            <v>82915.08200803012</v>
          </cell>
        </row>
        <row r="40">
          <cell r="P40">
            <v>13022.18497</v>
          </cell>
          <cell r="T40">
            <v>16020.694280000005</v>
          </cell>
          <cell r="X40">
            <v>14600.97647</v>
          </cell>
          <cell r="BF40">
            <v>39462.951780000003</v>
          </cell>
          <cell r="BG40">
            <v>46054.865869999994</v>
          </cell>
          <cell r="BH40">
            <v>43213.814989999992</v>
          </cell>
        </row>
        <row r="43">
          <cell r="P43">
            <v>18865.358880000022</v>
          </cell>
          <cell r="T43">
            <v>13691.922852409984</v>
          </cell>
          <cell r="X43">
            <v>11006.832302970026</v>
          </cell>
          <cell r="BF43">
            <v>50245.137199999954</v>
          </cell>
          <cell r="BG43">
            <v>19346.886528219969</v>
          </cell>
          <cell r="BH43">
            <v>39701.267018030034</v>
          </cell>
        </row>
        <row r="45">
          <cell r="P45">
            <v>4337.0051100000001</v>
          </cell>
          <cell r="T45">
            <v>1288.1616824099997</v>
          </cell>
          <cell r="X45">
            <v>-3469.4276670299982</v>
          </cell>
          <cell r="BF45">
            <v>16004.27677</v>
          </cell>
          <cell r="BG45">
            <v>2075.7416782199994</v>
          </cell>
          <cell r="BH45">
            <v>-5785.6529519699989</v>
          </cell>
        </row>
        <row r="49">
          <cell r="P49">
            <v>14528.353770000016</v>
          </cell>
          <cell r="T49">
            <v>12403.76116999998</v>
          </cell>
          <cell r="X49">
            <v>14476.259970000028</v>
          </cell>
          <cell r="BF49">
            <v>34240.86042999995</v>
          </cell>
          <cell r="BG49">
            <v>17271.144849999968</v>
          </cell>
          <cell r="BH49">
            <v>45486.919970000032</v>
          </cell>
        </row>
        <row r="65">
          <cell r="P65">
            <v>13863.737280000038</v>
          </cell>
          <cell r="T65">
            <v>6313.8101950000182</v>
          </cell>
          <cell r="X65">
            <v>9121.9481550000273</v>
          </cell>
          <cell r="BF65">
            <v>22852.182494999983</v>
          </cell>
          <cell r="BG65">
            <v>4329.4784150000532</v>
          </cell>
          <cell r="BH65">
            <v>26308.662400000023</v>
          </cell>
        </row>
        <row r="79">
          <cell r="P79">
            <v>170120.99740000011</v>
          </cell>
          <cell r="T79">
            <v>168037.54128000006</v>
          </cell>
          <cell r="X79">
            <v>178542.05263999981</v>
          </cell>
          <cell r="BF79">
            <v>510387.34175999998</v>
          </cell>
          <cell r="BG79">
            <v>486441.86795000004</v>
          </cell>
          <cell r="BH79">
            <v>553759.18770999997</v>
          </cell>
        </row>
        <row r="82">
          <cell r="P82">
            <v>139521.9050599999</v>
          </cell>
          <cell r="T82">
            <v>141519.40191758997</v>
          </cell>
          <cell r="X82">
            <v>156858.23467144</v>
          </cell>
          <cell r="BF82">
            <v>416141.70836999977</v>
          </cell>
          <cell r="BG82">
            <v>423326.69507178006</v>
          </cell>
          <cell r="BH82">
            <v>479177.74552137987</v>
          </cell>
        </row>
        <row r="87">
          <cell r="P87">
            <v>30599.092559999965</v>
          </cell>
          <cell r="T87">
            <v>26518.139352410009</v>
          </cell>
          <cell r="X87">
            <v>21683.817972969988</v>
          </cell>
          <cell r="BF87">
            <v>94245.659649999987</v>
          </cell>
          <cell r="BG87">
            <v>63115.172868220005</v>
          </cell>
          <cell r="BH87">
            <v>74581.442193029914</v>
          </cell>
        </row>
        <row r="89">
          <cell r="P89">
            <v>11818.853860000003</v>
          </cell>
          <cell r="T89">
            <v>14547.95767</v>
          </cell>
          <cell r="X89">
            <v>12969.651159999999</v>
          </cell>
          <cell r="BF89">
            <v>35948.025249999999</v>
          </cell>
          <cell r="BG89">
            <v>41854.857229999994</v>
          </cell>
          <cell r="BH89">
            <v>38178.534500000002</v>
          </cell>
        </row>
        <row r="92">
          <cell r="P92">
            <v>18780.238699999973</v>
          </cell>
          <cell r="T92">
            <v>11970.181682409999</v>
          </cell>
          <cell r="X92">
            <v>8714.1668129700156</v>
          </cell>
          <cell r="BF92">
            <v>58297.634399999981</v>
          </cell>
          <cell r="BG92">
            <v>21260.31563821997</v>
          </cell>
          <cell r="BH92">
            <v>36402.907693029898</v>
          </cell>
        </row>
        <row r="94">
          <cell r="P94">
            <v>4250.8808200000003</v>
          </cell>
          <cell r="T94">
            <v>1292.1899924100001</v>
          </cell>
          <cell r="X94">
            <v>-320.53586702999996</v>
          </cell>
          <cell r="BF94">
            <v>14716.406860000001</v>
          </cell>
          <cell r="BG94">
            <v>2070.4342382199993</v>
          </cell>
          <cell r="BH94">
            <v>9382.5910330299994</v>
          </cell>
        </row>
        <row r="95">
          <cell r="P95">
            <v>14529.357879999974</v>
          </cell>
          <cell r="T95">
            <v>10677.991690000004</v>
          </cell>
          <cell r="X95">
            <v>9034.7026800000131</v>
          </cell>
          <cell r="BF95">
            <v>43581.227539999985</v>
          </cell>
          <cell r="BG95">
            <v>19189.881399999973</v>
          </cell>
          <cell r="BH95">
            <v>27020.316659999899</v>
          </cell>
        </row>
        <row r="111">
          <cell r="P111">
            <v>13863.737279999985</v>
          </cell>
          <cell r="T111">
            <v>6299.919745000002</v>
          </cell>
          <cell r="X111">
            <v>9376.9740550000079</v>
          </cell>
          <cell r="BF111">
            <v>22852.182494999972</v>
          </cell>
          <cell r="BG111">
            <v>4392.1075150000061</v>
          </cell>
          <cell r="BH111">
            <v>26546.926729999912</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lato por Segmentos (Nota 4)"/>
      <sheetName val="Detalhe Receitas (Nota 4)"/>
      <sheetName val="AN Correio e Outros"/>
      <sheetName val="AN Expresso &amp; Encomendas"/>
      <sheetName val="AN Serviços Fin. &amp; Retalho"/>
      <sheetName val="AN Banco"/>
    </sheetNames>
    <sheetDataSet>
      <sheetData sheetId="0"/>
      <sheetData sheetId="1"/>
      <sheetData sheetId="2"/>
      <sheetData sheetId="3">
        <row r="142">
          <cell r="P142">
            <v>146381.94900001003</v>
          </cell>
          <cell r="T142">
            <v>124341.852</v>
          </cell>
          <cell r="X142">
            <v>111942.091</v>
          </cell>
          <cell r="BF142">
            <v>466959.72400000994</v>
          </cell>
          <cell r="BG142">
            <v>387328.11099999998</v>
          </cell>
          <cell r="BH142">
            <v>361745.614</v>
          </cell>
        </row>
        <row r="143">
          <cell r="P143">
            <v>138862.39600000001</v>
          </cell>
          <cell r="T143">
            <v>122150.23</v>
          </cell>
          <cell r="X143">
            <v>111023.30499999999</v>
          </cell>
          <cell r="BF143">
            <v>376474.299</v>
          </cell>
          <cell r="BG143">
            <v>305318.73700000002</v>
          </cell>
          <cell r="BH143">
            <v>333149.83899999998</v>
          </cell>
        </row>
      </sheetData>
      <sheetData sheetId="4">
        <row r="121">
          <cell r="P121">
            <v>9400.5390000000007</v>
          </cell>
          <cell r="T121">
            <v>12765.013999999999</v>
          </cell>
          <cell r="X121">
            <v>17470.655999999999</v>
          </cell>
          <cell r="BF121">
            <v>27075.74</v>
          </cell>
          <cell r="BG121">
            <v>36431.284</v>
          </cell>
          <cell r="BH121">
            <v>54020.885999999999</v>
          </cell>
        </row>
      </sheetData>
      <sheetData sheetId="5">
        <row r="73">
          <cell r="P73">
            <v>1350923.61674</v>
          </cell>
          <cell r="T73">
            <v>1205438.064</v>
          </cell>
          <cell r="X73">
            <v>1567121.1053200001</v>
          </cell>
          <cell r="BF73">
            <v>3557494.5146800005</v>
          </cell>
          <cell r="BG73">
            <v>3513781.6860000002</v>
          </cell>
          <cell r="BH73">
            <v>4360358.50012</v>
          </cell>
        </row>
      </sheetData>
      <sheetData sheetId="6">
        <row r="238">
          <cell r="P238">
            <v>1160366.5504000001</v>
          </cell>
          <cell r="T238">
            <v>1570755.331</v>
          </cell>
          <cell r="X238">
            <v>1987427.6484000001</v>
          </cell>
          <cell r="BF238">
            <v>1160366.5504000001</v>
          </cell>
          <cell r="BG238">
            <v>1570755.331</v>
          </cell>
          <cell r="BH238">
            <v>1987427.6484000001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zoomScale="80" zoomScaleNormal="80" workbookViewId="0"/>
  </sheetViews>
  <sheetFormatPr defaultColWidth="0" defaultRowHeight="0" customHeight="1" zeroHeight="1"/>
  <cols>
    <col min="1" max="1" width="17.08984375" style="1" customWidth="1"/>
    <col min="2" max="14" width="12" style="1" customWidth="1"/>
    <col min="15" max="15" width="12.90625" style="1" customWidth="1"/>
    <col min="16" max="16" width="17.08984375" style="1" customWidth="1"/>
    <col min="17" max="21" width="0" style="1" hidden="1" customWidth="1"/>
    <col min="22" max="16383" width="8.90625" style="1" hidden="1"/>
    <col min="16384" max="16384" width="0.9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312" t="s">
        <v>0</v>
      </c>
      <c r="C9" s="312"/>
      <c r="D9" s="312"/>
      <c r="E9" s="312"/>
      <c r="F9" s="312"/>
      <c r="G9" s="312"/>
      <c r="H9" s="312"/>
      <c r="I9" s="312"/>
      <c r="J9" s="312"/>
      <c r="K9" s="312"/>
      <c r="L9" s="312"/>
      <c r="M9" s="312"/>
      <c r="N9" s="312"/>
      <c r="O9" s="312"/>
      <c r="P9" s="2"/>
    </row>
    <row r="10" spans="1:16" ht="13">
      <c r="A10" s="2"/>
      <c r="B10" s="3"/>
      <c r="C10" s="88"/>
      <c r="D10" s="88"/>
      <c r="E10" s="88"/>
      <c r="F10" s="88"/>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4" customHeight="1">
      <c r="A12" s="2"/>
      <c r="B12" s="3"/>
      <c r="C12" s="3"/>
      <c r="D12" s="3"/>
      <c r="E12" s="3"/>
      <c r="F12" s="3"/>
      <c r="G12" s="3"/>
      <c r="H12" s="3"/>
      <c r="I12" s="3"/>
      <c r="J12" s="3"/>
      <c r="K12" s="3"/>
      <c r="L12" s="3"/>
      <c r="M12" s="3"/>
      <c r="N12" s="3"/>
      <c r="O12" s="3"/>
      <c r="P12" s="2"/>
    </row>
    <row r="13" spans="1:16" ht="13">
      <c r="A13" s="2"/>
      <c r="B13" s="4" t="s">
        <v>1</v>
      </c>
      <c r="C13" s="4"/>
      <c r="D13" s="4"/>
      <c r="E13" s="4"/>
      <c r="F13" s="4"/>
      <c r="G13" s="4"/>
      <c r="H13" s="4"/>
      <c r="I13" s="4"/>
      <c r="J13" s="4"/>
      <c r="K13" s="4"/>
      <c r="L13" s="4"/>
      <c r="M13" s="4"/>
      <c r="N13" s="3"/>
      <c r="O13" s="3"/>
      <c r="P13" s="2"/>
    </row>
    <row r="14" spans="1:16" ht="4.4000000000000004" customHeight="1">
      <c r="A14" s="2"/>
      <c r="B14" s="5"/>
      <c r="C14" s="3"/>
      <c r="D14" s="3"/>
      <c r="E14" s="3"/>
      <c r="F14" s="3"/>
      <c r="G14" s="3"/>
      <c r="H14" s="3"/>
      <c r="I14" s="3"/>
      <c r="J14" s="3"/>
      <c r="K14" s="3"/>
      <c r="L14" s="3"/>
      <c r="M14" s="3"/>
      <c r="N14" s="3"/>
      <c r="O14" s="3"/>
      <c r="P14" s="2"/>
    </row>
    <row r="15" spans="1:16" ht="25.4" customHeight="1">
      <c r="A15" s="2"/>
      <c r="B15" s="191" t="s">
        <v>2</v>
      </c>
      <c r="C15" s="6"/>
      <c r="D15" s="6"/>
      <c r="E15" s="6"/>
      <c r="F15" s="6"/>
      <c r="G15" s="6"/>
      <c r="H15" s="6"/>
      <c r="I15" s="6"/>
      <c r="J15" s="6"/>
      <c r="K15" s="6"/>
      <c r="L15" s="6"/>
      <c r="M15" s="6"/>
      <c r="N15" s="6"/>
      <c r="O15" s="6"/>
      <c r="P15" s="7"/>
    </row>
    <row r="16" spans="1:16" ht="25.25" customHeight="1">
      <c r="A16" s="2"/>
      <c r="B16" s="191" t="s">
        <v>3</v>
      </c>
      <c r="C16" s="6"/>
      <c r="D16" s="6"/>
      <c r="E16" s="6"/>
      <c r="F16" s="6"/>
      <c r="G16" s="6"/>
      <c r="H16" s="6"/>
      <c r="I16" s="6"/>
      <c r="J16" s="6"/>
      <c r="K16" s="6"/>
      <c r="L16" s="6"/>
      <c r="M16" s="6"/>
      <c r="N16" s="6"/>
      <c r="O16" s="6"/>
      <c r="P16" s="7"/>
    </row>
    <row r="17" spans="1:16" ht="25.4" customHeight="1">
      <c r="A17" s="2"/>
      <c r="B17" s="192" t="s">
        <v>4</v>
      </c>
      <c r="C17" s="6"/>
      <c r="D17" s="6"/>
      <c r="E17" s="6"/>
      <c r="F17" s="6"/>
      <c r="G17" s="6"/>
      <c r="H17" s="6"/>
      <c r="I17" s="6"/>
      <c r="J17" s="6"/>
      <c r="K17" s="6"/>
      <c r="L17" s="6"/>
      <c r="M17" s="6"/>
      <c r="N17" s="6"/>
      <c r="O17" s="6"/>
      <c r="P17" s="7"/>
    </row>
    <row r="18" spans="1:16" ht="25.4" customHeight="1">
      <c r="A18" s="2"/>
      <c r="B18" s="192" t="s">
        <v>5</v>
      </c>
      <c r="C18" s="6"/>
      <c r="D18" s="6"/>
      <c r="E18" s="6"/>
      <c r="F18" s="6"/>
      <c r="G18" s="6"/>
      <c r="H18" s="6"/>
      <c r="I18" s="6"/>
      <c r="J18" s="6"/>
      <c r="K18" s="6"/>
      <c r="L18" s="6"/>
      <c r="M18" s="6"/>
      <c r="N18" s="6"/>
      <c r="O18" s="6"/>
      <c r="P18" s="7"/>
    </row>
    <row r="19" spans="1:16" ht="25.4" customHeight="1">
      <c r="A19" s="2"/>
      <c r="B19" s="192" t="s">
        <v>6</v>
      </c>
      <c r="C19" s="6"/>
      <c r="D19" s="6"/>
      <c r="E19" s="6"/>
      <c r="F19" s="6"/>
      <c r="G19" s="6"/>
      <c r="H19" s="6"/>
      <c r="I19" s="6"/>
      <c r="J19" s="6"/>
      <c r="K19" s="6"/>
      <c r="L19" s="6"/>
      <c r="M19" s="6"/>
      <c r="N19" s="6"/>
      <c r="O19" s="6"/>
      <c r="P19" s="7"/>
    </row>
    <row r="20" spans="1:16" ht="25.4" customHeight="1">
      <c r="A20" s="2"/>
      <c r="B20" s="192" t="s">
        <v>7</v>
      </c>
      <c r="C20" s="6"/>
      <c r="D20" s="6"/>
      <c r="E20" s="6"/>
      <c r="F20" s="6"/>
      <c r="G20" s="6"/>
      <c r="H20" s="6"/>
      <c r="I20" s="6"/>
      <c r="J20" s="6"/>
      <c r="K20" s="6"/>
      <c r="L20" s="6"/>
      <c r="M20" s="6"/>
      <c r="N20" s="6"/>
      <c r="O20" s="6"/>
      <c r="P20" s="7"/>
    </row>
    <row r="21" spans="1:16" ht="25.4" customHeight="1">
      <c r="A21" s="2"/>
      <c r="B21" s="192" t="s">
        <v>114</v>
      </c>
      <c r="C21" s="6"/>
      <c r="D21" s="6"/>
      <c r="E21" s="6"/>
      <c r="F21" s="6"/>
      <c r="G21" s="6"/>
      <c r="H21" s="6"/>
      <c r="I21" s="6"/>
      <c r="J21" s="6"/>
      <c r="K21" s="6"/>
      <c r="L21" s="6"/>
      <c r="M21" s="6"/>
      <c r="N21" s="6"/>
      <c r="O21" s="6"/>
      <c r="P21" s="7"/>
    </row>
    <row r="22" spans="1:16" ht="25.4" customHeight="1">
      <c r="A22" s="2"/>
      <c r="B22" s="192" t="s">
        <v>8</v>
      </c>
      <c r="C22" s="6"/>
      <c r="D22" s="6"/>
      <c r="E22" s="6"/>
      <c r="F22" s="6"/>
      <c r="G22" s="6"/>
      <c r="H22" s="6"/>
      <c r="I22" s="6"/>
      <c r="J22" s="6"/>
      <c r="K22" s="6"/>
      <c r="L22" s="6"/>
      <c r="M22" s="6"/>
      <c r="N22" s="6"/>
      <c r="O22" s="6"/>
      <c r="P22" s="7"/>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5" t="s">
        <v>9</v>
      </c>
      <c r="C25" s="3"/>
      <c r="D25" s="3"/>
      <c r="E25" s="3"/>
      <c r="F25" s="3"/>
      <c r="G25" s="3"/>
      <c r="H25" s="3"/>
      <c r="I25" s="3"/>
      <c r="J25" s="3"/>
      <c r="K25" s="3"/>
      <c r="L25" s="3"/>
      <c r="M25" s="3"/>
      <c r="N25" s="3"/>
      <c r="O25" s="3"/>
      <c r="P25" s="2"/>
    </row>
    <row r="26" spans="1:16" ht="119.15" customHeight="1">
      <c r="A26" s="2"/>
      <c r="B26" s="313" t="s">
        <v>163</v>
      </c>
      <c r="C26" s="313"/>
      <c r="D26" s="313"/>
      <c r="E26" s="313"/>
      <c r="F26" s="313"/>
      <c r="G26" s="313"/>
      <c r="H26" s="313"/>
      <c r="I26" s="313"/>
      <c r="J26" s="313"/>
      <c r="K26" s="313"/>
      <c r="L26" s="313"/>
      <c r="M26" s="313"/>
      <c r="N26" s="313"/>
      <c r="O26" s="313"/>
      <c r="P26" s="2"/>
    </row>
    <row r="27" spans="1:16" ht="95.15" customHeight="1">
      <c r="A27" s="2"/>
      <c r="B27" s="313" t="s">
        <v>161</v>
      </c>
      <c r="C27" s="313"/>
      <c r="D27" s="313"/>
      <c r="E27" s="313"/>
      <c r="F27" s="313"/>
      <c r="G27" s="313"/>
      <c r="H27" s="313"/>
      <c r="I27" s="313"/>
      <c r="J27" s="313"/>
      <c r="K27" s="313"/>
      <c r="L27" s="313"/>
      <c r="M27" s="313"/>
      <c r="N27" s="313"/>
      <c r="O27" s="313"/>
      <c r="P27" s="2"/>
    </row>
    <row r="28" spans="1:16" ht="15" customHeight="1">
      <c r="A28" s="2"/>
      <c r="B28" s="3"/>
      <c r="C28" s="3"/>
      <c r="D28" s="3"/>
      <c r="E28" s="3"/>
      <c r="F28" s="3"/>
      <c r="G28" s="3"/>
      <c r="H28" s="3"/>
      <c r="I28" s="3"/>
      <c r="J28" s="3"/>
      <c r="K28" s="3"/>
      <c r="L28" s="3"/>
      <c r="M28" s="3"/>
      <c r="N28" s="3"/>
      <c r="O28" s="3"/>
      <c r="P28" s="2"/>
    </row>
    <row r="29" spans="1:16" ht="14.4" customHeight="1">
      <c r="A29" s="2"/>
      <c r="B29" s="2"/>
      <c r="C29" s="2"/>
      <c r="D29" s="2"/>
      <c r="E29" s="2"/>
      <c r="F29" s="2"/>
      <c r="G29" s="2"/>
      <c r="H29" s="2"/>
      <c r="I29" s="2"/>
      <c r="J29" s="2"/>
      <c r="K29" s="2"/>
      <c r="L29" s="2"/>
      <c r="M29" s="2"/>
      <c r="N29" s="2"/>
      <c r="O29" s="2"/>
      <c r="P29" s="2"/>
    </row>
    <row r="30" spans="1:16" ht="14.4" customHeight="1">
      <c r="A30" s="2"/>
      <c r="B30" s="2"/>
      <c r="C30" s="2"/>
      <c r="D30" s="2"/>
      <c r="E30" s="2"/>
      <c r="F30" s="2"/>
      <c r="G30" s="2"/>
      <c r="H30" s="2"/>
      <c r="I30" s="2"/>
      <c r="J30" s="2"/>
      <c r="K30" s="2"/>
      <c r="L30" s="2"/>
      <c r="M30" s="2"/>
      <c r="N30" s="2"/>
      <c r="O30" s="2"/>
      <c r="P30" s="2"/>
    </row>
    <row r="31" spans="1:16" ht="14.4" customHeight="1">
      <c r="A31" s="2"/>
      <c r="B31" s="2"/>
      <c r="C31" s="2"/>
      <c r="D31" s="2"/>
      <c r="E31" s="2"/>
      <c r="F31" s="2"/>
      <c r="G31" s="2"/>
      <c r="H31" s="2"/>
      <c r="I31" s="2"/>
      <c r="J31" s="2"/>
      <c r="K31" s="2"/>
      <c r="L31" s="2"/>
      <c r="M31" s="2"/>
      <c r="N31" s="2"/>
      <c r="O31" s="2"/>
      <c r="P31" s="2"/>
    </row>
    <row r="32" spans="1:16" ht="14.4" customHeight="1">
      <c r="A32" s="2"/>
      <c r="B32" s="2"/>
      <c r="C32" s="2"/>
      <c r="D32" s="2"/>
      <c r="E32" s="2"/>
      <c r="F32" s="2"/>
      <c r="G32" s="2"/>
      <c r="H32" s="2"/>
      <c r="I32" s="2"/>
      <c r="J32" s="2"/>
      <c r="K32" s="2"/>
      <c r="L32" s="2"/>
      <c r="M32" s="2"/>
      <c r="N32" s="2"/>
      <c r="O32" s="2"/>
      <c r="P32" s="2"/>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 &amp; Other'!A1" display="Business units performance - Mail &amp; Other" xr:uid="{00000000-0004-0000-0000-000004000000}"/>
    <hyperlink ref="B20" location="'Express &amp; Parcels'!A1" display="Business units performance - Express &amp; Parcels" xr:uid="{00000000-0004-0000-0000-000005000000}"/>
    <hyperlink ref="B21" location="'Financial Services &amp; Retail'!A1" display="Business units performance - Financial Services &amp; Retail" xr:uid="{00000000-0004-0000-0000-000006000000}"/>
    <hyperlink ref="B22" location="'Banco CTT'!A1"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F30"/>
  <sheetViews>
    <sheetView showGridLines="0" zoomScale="80" zoomScaleNormal="80" zoomScaleSheetLayoutView="80" workbookViewId="0">
      <pane xSplit="2" topLeftCell="C1" activePane="topRight" state="frozen"/>
      <selection activeCell="B27" sqref="B27:O27"/>
      <selection pane="topRight"/>
    </sheetView>
  </sheetViews>
  <sheetFormatPr defaultColWidth="8.90625" defaultRowHeight="15" customHeight="1"/>
  <cols>
    <col min="1" max="1" width="1.90625" style="43" customWidth="1"/>
    <col min="2" max="2" width="44.54296875" style="43" customWidth="1"/>
    <col min="3" max="3" width="1.90625" style="43" customWidth="1"/>
    <col min="4" max="7" width="12.08984375" style="15" customWidth="1"/>
    <col min="8" max="8" width="12.08984375" style="58" customWidth="1"/>
    <col min="9" max="9" width="1.90625" style="43" customWidth="1"/>
    <col min="10" max="10" width="3.36328125" style="43" customWidth="1"/>
    <col min="11" max="15" width="12.08984375" style="43" customWidth="1"/>
    <col min="16" max="16" width="1.90625" style="43" customWidth="1"/>
    <col min="17" max="17" width="3.36328125" style="43" customWidth="1"/>
    <col min="18" max="22" width="12.08984375" style="43" customWidth="1"/>
    <col min="23" max="23" width="1.90625" style="43" customWidth="1"/>
    <col min="24" max="24" width="3.36328125" style="43" customWidth="1"/>
    <col min="25" max="29" width="12.08984375" style="43" customWidth="1"/>
    <col min="30" max="30" width="1.90625" style="43" customWidth="1"/>
    <col min="31" max="31" width="8.90625" style="43" customWidth="1"/>
    <col min="32" max="36" width="12.08984375" style="43" customWidth="1"/>
    <col min="37" max="37" width="1.90625" style="43" customWidth="1"/>
    <col min="38" max="38" width="3.36328125" style="43" customWidth="1"/>
    <col min="39" max="43" width="12.08984375" style="43" customWidth="1"/>
    <col min="44" max="44" width="1.90625" style="43" customWidth="1"/>
    <col min="45" max="45" width="3.36328125" style="43" customWidth="1"/>
    <col min="46" max="50" width="12.08984375" style="43" customWidth="1"/>
    <col min="51" max="51" width="1.90625" style="43" customWidth="1"/>
    <col min="52" max="52" width="3.36328125" style="43" customWidth="1"/>
    <col min="53" max="57" width="12.08984375" style="43" customWidth="1"/>
    <col min="58" max="58" width="1.90625" style="43" customWidth="1"/>
    <col min="59" max="16384" width="8.90625" style="43"/>
  </cols>
  <sheetData>
    <row r="1" spans="2:58" ht="15" customHeight="1">
      <c r="B1" s="43" t="s">
        <v>10</v>
      </c>
      <c r="D1" s="58"/>
      <c r="E1" s="58"/>
      <c r="F1" s="58"/>
      <c r="G1" s="58"/>
      <c r="I1" s="167"/>
      <c r="J1" s="167"/>
      <c r="P1" s="167"/>
      <c r="Q1" s="167"/>
      <c r="W1" s="167"/>
      <c r="X1" s="167"/>
      <c r="AD1" s="167"/>
      <c r="AK1" s="167"/>
      <c r="AL1" s="167"/>
      <c r="AR1" s="167"/>
      <c r="AS1" s="167"/>
      <c r="AY1" s="167"/>
      <c r="AZ1" s="167"/>
      <c r="BF1" s="167"/>
    </row>
    <row r="2" spans="2:58" ht="15" customHeight="1">
      <c r="B2" s="10" t="s">
        <v>11</v>
      </c>
      <c r="D2" s="58"/>
      <c r="E2" s="58"/>
      <c r="F2" s="58"/>
      <c r="G2" s="58"/>
      <c r="H2" s="85"/>
      <c r="I2" s="167"/>
      <c r="J2" s="167"/>
      <c r="P2" s="167"/>
      <c r="Q2" s="167"/>
      <c r="W2" s="167"/>
      <c r="X2" s="167"/>
      <c r="AD2" s="167"/>
      <c r="AK2" s="167"/>
      <c r="AL2" s="167"/>
      <c r="AR2" s="167"/>
      <c r="AS2" s="167"/>
      <c r="AY2" s="167"/>
      <c r="AZ2" s="167"/>
      <c r="BF2" s="167"/>
    </row>
    <row r="3" spans="2:58" ht="15" customHeight="1">
      <c r="B3" s="11" t="s">
        <v>12</v>
      </c>
      <c r="D3" s="58"/>
      <c r="E3" s="58"/>
      <c r="F3" s="58"/>
      <c r="G3" s="58"/>
      <c r="H3" s="85"/>
      <c r="I3" s="167"/>
      <c r="J3" s="167"/>
      <c r="K3" s="86"/>
      <c r="L3" s="86"/>
      <c r="P3" s="167"/>
      <c r="Q3" s="167"/>
      <c r="R3" s="86"/>
      <c r="S3" s="86"/>
      <c r="W3" s="167"/>
      <c r="X3" s="167"/>
      <c r="Y3" s="86"/>
      <c r="Z3" s="86"/>
      <c r="AD3" s="167"/>
      <c r="AF3" s="86"/>
      <c r="AG3" s="86"/>
      <c r="AK3" s="167"/>
      <c r="AL3" s="167"/>
      <c r="AM3" s="86"/>
      <c r="AN3" s="86"/>
      <c r="AR3" s="167"/>
      <c r="AS3" s="167"/>
      <c r="AT3" s="86"/>
      <c r="AU3" s="86"/>
      <c r="AY3" s="167"/>
      <c r="AZ3" s="167"/>
      <c r="BA3" s="86"/>
      <c r="BB3" s="86"/>
      <c r="BF3" s="167"/>
    </row>
    <row r="4" spans="2:58" ht="15" customHeight="1">
      <c r="D4" s="58"/>
      <c r="E4" s="58"/>
      <c r="F4" s="58"/>
      <c r="G4" s="58"/>
      <c r="I4" s="167"/>
      <c r="J4" s="167"/>
      <c r="K4" s="86"/>
      <c r="L4" s="86"/>
      <c r="P4" s="167"/>
      <c r="Q4" s="167"/>
      <c r="R4" s="86"/>
      <c r="S4" s="86"/>
      <c r="W4" s="167"/>
      <c r="X4" s="167"/>
      <c r="Y4" s="86"/>
      <c r="Z4" s="86"/>
      <c r="AD4" s="167"/>
      <c r="AF4" s="86"/>
      <c r="AG4" s="86"/>
      <c r="AK4" s="167"/>
      <c r="AL4" s="167"/>
      <c r="AM4" s="86"/>
      <c r="AN4" s="86"/>
      <c r="AR4" s="167"/>
      <c r="AS4" s="167"/>
      <c r="AT4" s="86"/>
      <c r="AU4" s="86"/>
      <c r="AY4" s="167"/>
      <c r="AZ4" s="167"/>
      <c r="BA4" s="86"/>
      <c r="BB4" s="86"/>
      <c r="BF4" s="167"/>
    </row>
    <row r="5" spans="2:58" ht="28.65" customHeight="1" thickBot="1">
      <c r="C5" s="59"/>
      <c r="D5" s="190" t="s">
        <v>13</v>
      </c>
      <c r="E5" s="214"/>
      <c r="F5" s="190"/>
      <c r="G5" s="190"/>
      <c r="H5" s="190"/>
      <c r="I5" s="190"/>
      <c r="J5" s="190"/>
      <c r="K5" s="196"/>
      <c r="L5" s="215"/>
      <c r="M5" s="190"/>
      <c r="N5" s="190"/>
      <c r="O5" s="190"/>
      <c r="P5" s="190"/>
      <c r="Q5" s="190"/>
      <c r="R5" s="196"/>
      <c r="S5" s="215"/>
      <c r="T5" s="190"/>
      <c r="U5" s="190"/>
      <c r="V5" s="190"/>
      <c r="W5" s="190"/>
      <c r="X5" s="190"/>
      <c r="Y5" s="196"/>
      <c r="Z5" s="215"/>
      <c r="AA5" s="190"/>
      <c r="AB5" s="190"/>
      <c r="AC5" s="190"/>
      <c r="AD5" s="190"/>
      <c r="AF5" s="196" t="s">
        <v>97</v>
      </c>
      <c r="AG5" s="215"/>
      <c r="AH5" s="190"/>
      <c r="AI5" s="190"/>
      <c r="AJ5" s="190"/>
      <c r="AK5" s="190"/>
      <c r="AL5" s="190"/>
      <c r="AM5" s="196"/>
      <c r="AN5" s="215"/>
      <c r="AO5" s="190"/>
      <c r="AP5" s="190"/>
      <c r="AQ5" s="190"/>
      <c r="AR5" s="190"/>
      <c r="AS5" s="190"/>
      <c r="AT5" s="196"/>
      <c r="AU5" s="215"/>
      <c r="AV5" s="190"/>
      <c r="AW5" s="190"/>
      <c r="AX5" s="190"/>
      <c r="AY5" s="190"/>
      <c r="AZ5" s="190"/>
      <c r="BA5" s="196"/>
      <c r="BB5" s="215"/>
      <c r="BC5" s="190"/>
      <c r="BD5" s="190"/>
      <c r="BE5" s="190"/>
      <c r="BF5" s="190"/>
    </row>
    <row r="6" spans="2:58" ht="15" customHeight="1">
      <c r="B6" s="59"/>
      <c r="C6" s="59"/>
      <c r="D6" s="168" t="s">
        <v>146</v>
      </c>
      <c r="E6" s="168" t="s">
        <v>96</v>
      </c>
      <c r="F6" s="168" t="s">
        <v>130</v>
      </c>
      <c r="G6" s="149" t="s">
        <v>153</v>
      </c>
      <c r="H6" s="149" t="s">
        <v>148</v>
      </c>
      <c r="I6" s="169"/>
      <c r="J6" s="169"/>
      <c r="K6" s="168" t="s">
        <v>155</v>
      </c>
      <c r="L6" s="168" t="s">
        <v>156</v>
      </c>
      <c r="M6" s="168" t="s">
        <v>157</v>
      </c>
      <c r="N6" s="149" t="s">
        <v>153</v>
      </c>
      <c r="O6" s="149" t="s">
        <v>148</v>
      </c>
      <c r="P6" s="169"/>
      <c r="Q6" s="169"/>
      <c r="R6" s="168" t="s">
        <v>164</v>
      </c>
      <c r="S6" s="168" t="s">
        <v>165</v>
      </c>
      <c r="T6" s="168" t="s">
        <v>166</v>
      </c>
      <c r="U6" s="149" t="s">
        <v>153</v>
      </c>
      <c r="V6" s="149" t="s">
        <v>148</v>
      </c>
      <c r="W6" s="169"/>
      <c r="X6" s="169"/>
      <c r="Y6" s="168" t="s">
        <v>167</v>
      </c>
      <c r="Z6" s="168" t="s">
        <v>168</v>
      </c>
      <c r="AA6" s="168" t="s">
        <v>169</v>
      </c>
      <c r="AB6" s="149" t="s">
        <v>153</v>
      </c>
      <c r="AC6" s="149" t="s">
        <v>148</v>
      </c>
      <c r="AD6" s="169"/>
      <c r="AF6" s="168" t="s">
        <v>146</v>
      </c>
      <c r="AG6" s="168" t="s">
        <v>96</v>
      </c>
      <c r="AH6" s="168" t="s">
        <v>130</v>
      </c>
      <c r="AI6" s="149" t="s">
        <v>153</v>
      </c>
      <c r="AJ6" s="149" t="s">
        <v>148</v>
      </c>
      <c r="AK6" s="169"/>
      <c r="AL6" s="169"/>
      <c r="AM6" s="168" t="s">
        <v>155</v>
      </c>
      <c r="AN6" s="168" t="s">
        <v>156</v>
      </c>
      <c r="AO6" s="168" t="s">
        <v>157</v>
      </c>
      <c r="AP6" s="149" t="s">
        <v>153</v>
      </c>
      <c r="AQ6" s="149" t="s">
        <v>148</v>
      </c>
      <c r="AR6" s="169"/>
      <c r="AS6" s="169"/>
      <c r="AT6" s="168" t="s">
        <v>164</v>
      </c>
      <c r="AU6" s="168" t="s">
        <v>165</v>
      </c>
      <c r="AV6" s="168" t="s">
        <v>166</v>
      </c>
      <c r="AW6" s="149" t="s">
        <v>153</v>
      </c>
      <c r="AX6" s="149" t="s">
        <v>148</v>
      </c>
      <c r="AY6" s="169"/>
      <c r="AZ6" s="169"/>
      <c r="BA6" s="168" t="s">
        <v>167</v>
      </c>
      <c r="BB6" s="168" t="s">
        <v>168</v>
      </c>
      <c r="BC6" s="168" t="s">
        <v>169</v>
      </c>
      <c r="BD6" s="149" t="s">
        <v>153</v>
      </c>
      <c r="BE6" s="149" t="s">
        <v>148</v>
      </c>
      <c r="BF6" s="169"/>
    </row>
    <row r="7" spans="2:58" s="62" customFormat="1" ht="15" customHeight="1">
      <c r="B7" s="60" t="s">
        <v>14</v>
      </c>
      <c r="C7" s="61"/>
      <c r="D7" s="129">
        <v>176.8615457299999</v>
      </c>
      <c r="E7" s="129">
        <v>179.90944679999998</v>
      </c>
      <c r="F7" s="129">
        <v>205.32695184000028</v>
      </c>
      <c r="G7" s="230">
        <v>0.16094740093166537</v>
      </c>
      <c r="H7" s="170">
        <v>0.14127943524975761</v>
      </c>
      <c r="I7" s="129"/>
      <c r="J7" s="172"/>
      <c r="K7" s="129">
        <v>178.13388292000008</v>
      </c>
      <c r="L7" s="129">
        <v>169.25808493000002</v>
      </c>
      <c r="M7" s="129">
        <v>207.45676180000024</v>
      </c>
      <c r="N7" s="230">
        <v>0.16461146189222786</v>
      </c>
      <c r="O7" s="230">
        <v>0.22568302652011002</v>
      </c>
      <c r="P7" s="129"/>
      <c r="Q7" s="172"/>
      <c r="R7" s="129">
        <f>+[2]Consolidado!$P$20/1000</f>
        <v>184.55511598000007</v>
      </c>
      <c r="S7" s="129">
        <f>+[2]Consolidado!$T$20/1000</f>
        <v>185.09440333000015</v>
      </c>
      <c r="T7" s="129">
        <f>+[2]Consolidado!$X$20/1000</f>
        <v>200.10222603000008</v>
      </c>
      <c r="U7" s="230">
        <f>+T7/R7-1</f>
        <v>8.4241013680080412E-2</v>
      </c>
      <c r="V7" s="230">
        <f>+T7/S7-1</f>
        <v>8.1081990757132072E-2</v>
      </c>
      <c r="W7" s="129"/>
      <c r="X7" s="249"/>
      <c r="Y7" s="129">
        <f>+[2]Consolidado!$BF$20/1000</f>
        <v>539.55054462999988</v>
      </c>
      <c r="Z7" s="129">
        <f>+[2]Consolidado!$BG$20/1000</f>
        <v>534.26193505999993</v>
      </c>
      <c r="AA7" s="129">
        <f>+[2]Consolidado!$BH$20/1000</f>
        <v>612.88593962999994</v>
      </c>
      <c r="AB7" s="230">
        <f>+AA7/Y7-1</f>
        <v>0.13591941613234826</v>
      </c>
      <c r="AC7" s="230">
        <f>+AA7/Z7-1</f>
        <v>0.1471637775601029</v>
      </c>
      <c r="AD7" s="129"/>
      <c r="AE7" s="258"/>
      <c r="AF7" s="116">
        <v>172.2565569900006</v>
      </c>
      <c r="AG7" s="116">
        <v>164.70639057999975</v>
      </c>
      <c r="AH7" s="116">
        <v>188.27117444000012</v>
      </c>
      <c r="AI7" s="220">
        <v>9.2969566615273447E-2</v>
      </c>
      <c r="AJ7" s="117">
        <v>0.14307146053664926</v>
      </c>
      <c r="AK7" s="129"/>
      <c r="AL7" s="172"/>
      <c r="AM7" s="116">
        <v>168.00978736999997</v>
      </c>
      <c r="AN7" s="116">
        <v>153.6979360899999</v>
      </c>
      <c r="AO7" s="116">
        <v>186.94596063000014</v>
      </c>
      <c r="AP7" s="230">
        <v>0.11270875081996223</v>
      </c>
      <c r="AQ7" s="250">
        <v>0.21632056607794278</v>
      </c>
      <c r="AR7" s="129"/>
      <c r="AS7" s="172"/>
      <c r="AT7" s="116">
        <f>+[2]Consolidado!$P$79/1000</f>
        <v>170.12099740000011</v>
      </c>
      <c r="AU7" s="116">
        <f>+[2]Consolidado!$T$79/1000</f>
        <v>168.03754128000006</v>
      </c>
      <c r="AV7" s="116">
        <f>+[2]Consolidado!$X$79/1000</f>
        <v>178.54205263999981</v>
      </c>
      <c r="AW7" s="230">
        <f>+AV7/AT7-1</f>
        <v>4.9500387187358941E-2</v>
      </c>
      <c r="AX7" s="230">
        <f>+AV7/AU7-1</f>
        <v>6.2512884204227515E-2</v>
      </c>
      <c r="AY7" s="129"/>
      <c r="AZ7" s="172"/>
      <c r="BA7" s="116">
        <f>+[2]Consolidado!$BF$79/1000</f>
        <v>510.38734175999997</v>
      </c>
      <c r="BB7" s="116">
        <f>+[2]Consolidado!$BG$79/1000</f>
        <v>486.44186795000002</v>
      </c>
      <c r="BC7" s="116">
        <f>+[2]Consolidado!$BH$79/1000</f>
        <v>553.75918770999999</v>
      </c>
      <c r="BD7" s="230">
        <f t="shared" ref="BD7:BD14" si="0">+BC7/BA7-1</f>
        <v>8.4978294721099967E-2</v>
      </c>
      <c r="BE7" s="250">
        <f t="shared" ref="BE7:BE13" si="1">+BC7/BB7-1</f>
        <v>0.13838718292011687</v>
      </c>
      <c r="BF7" s="129"/>
    </row>
    <row r="8" spans="2:58" s="62" customFormat="1" ht="15" customHeight="1">
      <c r="B8" s="79" t="s">
        <v>15</v>
      </c>
      <c r="C8" s="61"/>
      <c r="D8" s="166">
        <v>149.34476423999985</v>
      </c>
      <c r="E8" s="166">
        <v>156.16348808999996</v>
      </c>
      <c r="F8" s="166">
        <v>176.2738471799999</v>
      </c>
      <c r="G8" s="231">
        <v>0.18031487797405821</v>
      </c>
      <c r="H8" s="171">
        <v>0.12877759927089966</v>
      </c>
      <c r="I8" s="166"/>
      <c r="J8" s="202"/>
      <c r="K8" s="166">
        <v>147.83011927999948</v>
      </c>
      <c r="L8" s="166">
        <v>157.31490837418997</v>
      </c>
      <c r="M8" s="166">
        <v>179.20259322493979</v>
      </c>
      <c r="N8" s="231">
        <v>0.21221977021826577</v>
      </c>
      <c r="O8" s="231">
        <v>0.13913293455117218</v>
      </c>
      <c r="P8" s="166"/>
      <c r="Q8" s="202"/>
      <c r="R8" s="166">
        <f>+[2]Consolidado!$P$26/1000</f>
        <v>152.66757212999994</v>
      </c>
      <c r="S8" s="166">
        <f>+[2]Consolidado!$T$26/1000</f>
        <v>155.38178619759017</v>
      </c>
      <c r="T8" s="166">
        <f>+[2]Consolidado!$X$26/1000</f>
        <v>174.49441726143993</v>
      </c>
      <c r="U8" s="231">
        <f t="shared" ref="U8:U14" si="2">+T8/R8-1</f>
        <v>0.14296975334653217</v>
      </c>
      <c r="V8" s="231">
        <f t="shared" ref="V8:V14" si="3">+T8/S8-1</f>
        <v>0.12300432072228418</v>
      </c>
      <c r="W8" s="166"/>
      <c r="X8" s="249"/>
      <c r="Y8" s="166">
        <f>+[2]Consolidado!$BF$26/1000</f>
        <v>449.84245565000009</v>
      </c>
      <c r="Z8" s="166">
        <f>+[2]Consolidado!$BG$26/1000</f>
        <v>468.86018266178007</v>
      </c>
      <c r="AA8" s="166">
        <f>+[2]Consolidado!$BH$26/1000</f>
        <v>529.97085762638005</v>
      </c>
      <c r="AB8" s="221">
        <f t="shared" ref="AB8:AB14" si="4">+AA8/Y8-1</f>
        <v>0.17812547697526315</v>
      </c>
      <c r="AC8" s="231">
        <f t="shared" ref="AC8:AC13" si="5">+AA8/Z8-1</f>
        <v>0.13033880296182709</v>
      </c>
      <c r="AD8" s="166"/>
      <c r="AE8" s="258"/>
      <c r="AF8" s="118">
        <v>140.78407932000019</v>
      </c>
      <c r="AG8" s="118">
        <v>142.47212625999978</v>
      </c>
      <c r="AH8" s="118">
        <v>161.65156236000001</v>
      </c>
      <c r="AI8" s="221">
        <v>0.14822331573848158</v>
      </c>
      <c r="AJ8" s="119">
        <v>0.13461886618438856</v>
      </c>
      <c r="AK8" s="166"/>
      <c r="AL8" s="202"/>
      <c r="AM8" s="118">
        <v>135.83572399000002</v>
      </c>
      <c r="AN8" s="118">
        <v>139.33516689419048</v>
      </c>
      <c r="AO8" s="118">
        <v>160.6679484899399</v>
      </c>
      <c r="AP8" s="221">
        <v>0.18281070524399001</v>
      </c>
      <c r="AQ8" s="251">
        <v>0.153104073230481</v>
      </c>
      <c r="AR8" s="166"/>
      <c r="AS8" s="202"/>
      <c r="AT8" s="118">
        <f>+[2]Consolidado!$P$82/1000</f>
        <v>139.52190505999991</v>
      </c>
      <c r="AU8" s="118">
        <f>+[2]Consolidado!$T$82/1000</f>
        <v>141.51940191758996</v>
      </c>
      <c r="AV8" s="118">
        <f>+[2]Consolidado!$X$82/1000</f>
        <v>156.85823467144002</v>
      </c>
      <c r="AW8" s="221">
        <f t="shared" ref="AW8:AW14" si="6">+AV8/AT8-1</f>
        <v>0.12425525299403573</v>
      </c>
      <c r="AX8" s="251">
        <f t="shared" ref="AX8:AX14" si="7">+AV8/AU8-1</f>
        <v>0.10838678333859986</v>
      </c>
      <c r="AY8" s="166"/>
      <c r="AZ8" s="202"/>
      <c r="BA8" s="118">
        <f>+[2]Consolidado!$BF$82/1000</f>
        <v>416.14170836999978</v>
      </c>
      <c r="BB8" s="118">
        <f>+[2]Consolidado!$BG$82/1000</f>
        <v>423.32669507178008</v>
      </c>
      <c r="BC8" s="118">
        <f>+[2]Consolidado!$BH$82/1000</f>
        <v>479.17774552137985</v>
      </c>
      <c r="BD8" s="221">
        <f t="shared" si="0"/>
        <v>0.15147733544490927</v>
      </c>
      <c r="BE8" s="251">
        <f t="shared" si="1"/>
        <v>0.13193368407850947</v>
      </c>
      <c r="BF8" s="166"/>
    </row>
    <row r="9" spans="2:58" s="62" customFormat="1" ht="15" customHeight="1">
      <c r="B9" s="63" t="s">
        <v>99</v>
      </c>
      <c r="C9" s="61"/>
      <c r="D9" s="129">
        <v>27.516781490000149</v>
      </c>
      <c r="E9" s="129">
        <v>23.745958709999972</v>
      </c>
      <c r="F9" s="129">
        <v>29.053104660000031</v>
      </c>
      <c r="G9" s="230">
        <v>5.5832226256482542E-2</v>
      </c>
      <c r="H9" s="170">
        <v>0.22349680696467727</v>
      </c>
      <c r="I9" s="129"/>
      <c r="J9" s="172"/>
      <c r="K9" s="129">
        <v>30.303763639999953</v>
      </c>
      <c r="L9" s="129">
        <v>11.943176555810009</v>
      </c>
      <c r="M9" s="129">
        <v>28.254168575060003</v>
      </c>
      <c r="N9" s="230">
        <v>-6.7635000367893383E-2</v>
      </c>
      <c r="O9" s="230">
        <v>1.3657163940455332</v>
      </c>
      <c r="P9" s="129"/>
      <c r="Q9" s="172"/>
      <c r="R9" s="129">
        <f>+[2]Consolidado!$P$38/1000</f>
        <v>31.887543850000018</v>
      </c>
      <c r="S9" s="129">
        <f>+[2]Consolidado!$T$38/1000</f>
        <v>29.712617132409974</v>
      </c>
      <c r="T9" s="129">
        <f>+[2]Consolidado!$X$38/1000</f>
        <v>25.607808772970021</v>
      </c>
      <c r="U9" s="230">
        <f t="shared" si="2"/>
        <v>-0.19693379667528055</v>
      </c>
      <c r="V9" s="230">
        <f t="shared" si="3"/>
        <v>-0.13815034674150273</v>
      </c>
      <c r="W9" s="129"/>
      <c r="X9" s="249"/>
      <c r="Y9" s="129">
        <f>+[2]Consolidado!$BF$38/1000</f>
        <v>89.708088979999985</v>
      </c>
      <c r="Z9" s="129">
        <f>+[2]Consolidado!$BG$38/1000</f>
        <v>65.401752398219969</v>
      </c>
      <c r="AA9" s="129">
        <f>+[2]Consolidado!$BH$38/1000</f>
        <v>82.915082008030126</v>
      </c>
      <c r="AB9" s="220">
        <f t="shared" si="4"/>
        <v>-7.5723460941012011E-2</v>
      </c>
      <c r="AC9" s="230">
        <f t="shared" si="5"/>
        <v>0.2677807393168079</v>
      </c>
      <c r="AD9" s="129"/>
      <c r="AE9" s="258"/>
      <c r="AF9" s="116">
        <v>31.472477680000008</v>
      </c>
      <c r="AG9" s="116">
        <v>22.234264319999994</v>
      </c>
      <c r="AH9" s="116">
        <v>26.61961208000006</v>
      </c>
      <c r="AI9" s="220">
        <v>-0.15419394841874257</v>
      </c>
      <c r="AJ9" s="117">
        <v>0.19723376932491496</v>
      </c>
      <c r="AK9" s="129"/>
      <c r="AL9" s="172"/>
      <c r="AM9" s="116">
        <v>32.174089410000008</v>
      </c>
      <c r="AN9" s="116">
        <v>14.362769195809966</v>
      </c>
      <c r="AO9" s="116">
        <v>26.278012140059964</v>
      </c>
      <c r="AP9" s="220">
        <v>-0.18325545114285313</v>
      </c>
      <c r="AQ9" s="250">
        <v>0.82959231481113116</v>
      </c>
      <c r="AR9" s="129"/>
      <c r="AS9" s="172"/>
      <c r="AT9" s="116">
        <f>+[2]Consolidado!$P$87/1000</f>
        <v>30.599092559999963</v>
      </c>
      <c r="AU9" s="116">
        <f>+[2]Consolidado!$T$87/1000</f>
        <v>26.51813935241001</v>
      </c>
      <c r="AV9" s="116">
        <f>+[2]Consolidado!$X$87/1000</f>
        <v>21.683817972969987</v>
      </c>
      <c r="AW9" s="220">
        <f t="shared" si="6"/>
        <v>-0.29135748289098895</v>
      </c>
      <c r="AX9" s="250">
        <f t="shared" si="7"/>
        <v>-0.18230243514429201</v>
      </c>
      <c r="AY9" s="129"/>
      <c r="AZ9" s="172"/>
      <c r="BA9" s="116">
        <f>+[2]Consolidado!$BF$87/1000</f>
        <v>94.245659649999993</v>
      </c>
      <c r="BB9" s="116">
        <f>+[2]Consolidado!$BG$87/1000</f>
        <v>63.115172868220007</v>
      </c>
      <c r="BC9" s="116">
        <f>+[2]Consolidado!$BH$87/1000</f>
        <v>74.581442193029915</v>
      </c>
      <c r="BD9" s="220">
        <f t="shared" si="0"/>
        <v>-0.20864852057905969</v>
      </c>
      <c r="BE9" s="250">
        <f t="shared" si="1"/>
        <v>0.18167215272864201</v>
      </c>
      <c r="BF9" s="129"/>
    </row>
    <row r="10" spans="2:58" s="62" customFormat="1" ht="15" customHeight="1">
      <c r="B10" s="79" t="s">
        <v>115</v>
      </c>
      <c r="C10" s="61"/>
      <c r="D10" s="166">
        <v>13.283401619999983</v>
      </c>
      <c r="E10" s="166">
        <v>14.466371479999992</v>
      </c>
      <c r="F10" s="166">
        <v>14.003235210000003</v>
      </c>
      <c r="G10" s="230">
        <v>5.4190455923293968E-2</v>
      </c>
      <c r="H10" s="231">
        <v>-3.2014681127211744E-2</v>
      </c>
      <c r="I10" s="166"/>
      <c r="J10" s="202"/>
      <c r="K10" s="166">
        <v>13.157365189999989</v>
      </c>
      <c r="L10" s="166">
        <v>15.56780011</v>
      </c>
      <c r="M10" s="166">
        <v>14.609603309999997</v>
      </c>
      <c r="N10" s="231">
        <v>0.11037453920514073</v>
      </c>
      <c r="O10" s="231">
        <v>-6.1549916701750571E-2</v>
      </c>
      <c r="P10" s="166"/>
      <c r="Q10" s="202"/>
      <c r="R10" s="166">
        <f>+[2]Consolidado!$P$40/1000</f>
        <v>13.02218497</v>
      </c>
      <c r="S10" s="166">
        <f>+[2]Consolidado!$T$40/1000</f>
        <v>16.020694280000004</v>
      </c>
      <c r="T10" s="166">
        <f>+[2]Consolidado!$X$40/1000</f>
        <v>14.600976469999999</v>
      </c>
      <c r="U10" s="231">
        <f t="shared" si="2"/>
        <v>0.12123860194254332</v>
      </c>
      <c r="V10" s="231">
        <f t="shared" si="3"/>
        <v>-8.8617745597477593E-2</v>
      </c>
      <c r="W10" s="166"/>
      <c r="X10" s="249"/>
      <c r="Y10" s="166">
        <f>+[2]Consolidado!$BF$40/1000</f>
        <v>39.462951780000004</v>
      </c>
      <c r="Z10" s="166">
        <f>+[2]Consolidado!$BG$40/1000</f>
        <v>46.054865869999993</v>
      </c>
      <c r="AA10" s="166">
        <f>+[2]Consolidado!$BH$40/1000</f>
        <v>43.213814989999989</v>
      </c>
      <c r="AB10" s="229">
        <f t="shared" si="4"/>
        <v>9.5047710341346958E-2</v>
      </c>
      <c r="AC10" s="231">
        <f t="shared" si="5"/>
        <v>-6.1688397660726979E-2</v>
      </c>
      <c r="AD10" s="166"/>
      <c r="AE10" s="258"/>
      <c r="AF10" s="161">
        <v>12.135218809999998</v>
      </c>
      <c r="AG10" s="161">
        <v>13.182033680000002</v>
      </c>
      <c r="AH10" s="161">
        <v>12.24915773</v>
      </c>
      <c r="AI10" s="229">
        <v>9.3891112953077283E-3</v>
      </c>
      <c r="AJ10" s="164">
        <v>-7.0768742718005359E-2</v>
      </c>
      <c r="AK10" s="166"/>
      <c r="AL10" s="202"/>
      <c r="AM10" s="161">
        <v>11.993952579999993</v>
      </c>
      <c r="AN10" s="161">
        <v>14.124865879999996</v>
      </c>
      <c r="AO10" s="161">
        <v>12.95972561</v>
      </c>
      <c r="AP10" s="229">
        <v>8.052166486054313E-2</v>
      </c>
      <c r="AQ10" s="252">
        <v>-8.2488589973074955E-2</v>
      </c>
      <c r="AR10" s="166"/>
      <c r="AS10" s="202"/>
      <c r="AT10" s="161">
        <f>+[2]Consolidado!$P$89/1000</f>
        <v>11.818853860000003</v>
      </c>
      <c r="AU10" s="161">
        <f>+[2]Consolidado!$T$89/1000</f>
        <v>14.547957670000001</v>
      </c>
      <c r="AV10" s="161">
        <f>+[2]Consolidado!$X$89/1000</f>
        <v>12.96965116</v>
      </c>
      <c r="AW10" s="229">
        <f t="shared" si="6"/>
        <v>9.7369619222958725E-2</v>
      </c>
      <c r="AX10" s="252">
        <f t="shared" si="7"/>
        <v>-0.10848990255551116</v>
      </c>
      <c r="AY10" s="166"/>
      <c r="AZ10" s="202"/>
      <c r="BA10" s="161">
        <f>+[2]Consolidado!$BF$89/1000</f>
        <v>35.948025250000001</v>
      </c>
      <c r="BB10" s="161">
        <f>+[2]Consolidado!$BG$89/1000</f>
        <v>41.854857229999993</v>
      </c>
      <c r="BC10" s="161">
        <f>+[2]Consolidado!$BH$89/1000</f>
        <v>38.178534500000005</v>
      </c>
      <c r="BD10" s="229">
        <f t="shared" si="0"/>
        <v>6.2048171895061399E-2</v>
      </c>
      <c r="BE10" s="252">
        <f t="shared" si="1"/>
        <v>-8.7835032139709224E-2</v>
      </c>
      <c r="BF10" s="166"/>
    </row>
    <row r="11" spans="2:58" s="62" customFormat="1" ht="15" customHeight="1">
      <c r="B11" s="63" t="s">
        <v>117</v>
      </c>
      <c r="C11" s="61"/>
      <c r="D11" s="129">
        <v>14.233379870000038</v>
      </c>
      <c r="E11" s="129">
        <v>9.2795872300000113</v>
      </c>
      <c r="F11" s="129">
        <v>15.049869450000003</v>
      </c>
      <c r="G11" s="230">
        <v>5.7364419938014555E-2</v>
      </c>
      <c r="H11" s="170">
        <v>0.62182531151226461</v>
      </c>
      <c r="I11" s="129"/>
      <c r="J11" s="172"/>
      <c r="K11" s="129">
        <v>17.146398449999932</v>
      </c>
      <c r="L11" s="129">
        <v>-3.6246235541899745</v>
      </c>
      <c r="M11" s="129">
        <v>13.644565265060018</v>
      </c>
      <c r="N11" s="230">
        <v>-0.20423141309537962</v>
      </c>
      <c r="O11" s="230" t="s">
        <v>134</v>
      </c>
      <c r="P11" s="129"/>
      <c r="Q11" s="172"/>
      <c r="R11" s="129">
        <f>+[2]Consolidado!$P$43/1000</f>
        <v>18.86535888000002</v>
      </c>
      <c r="S11" s="129">
        <f>+[2]Consolidado!$T$43/1000</f>
        <v>13.691922852409984</v>
      </c>
      <c r="T11" s="129">
        <f>+[2]Consolidado!$X$43/1000</f>
        <v>11.006832302970025</v>
      </c>
      <c r="U11" s="230">
        <f t="shared" si="2"/>
        <v>-0.41655855194788571</v>
      </c>
      <c r="V11" s="230">
        <f t="shared" si="3"/>
        <v>-0.19610763063621428</v>
      </c>
      <c r="W11" s="129"/>
      <c r="X11" s="249"/>
      <c r="Y11" s="129">
        <f>+[2]Consolidado!$BF$43/1000</f>
        <v>50.245137199999952</v>
      </c>
      <c r="Z11" s="129">
        <f>+[2]Consolidado!$BG$43/1000</f>
        <v>19.346886528219969</v>
      </c>
      <c r="AA11" s="129">
        <f>+[2]Consolidado!$BH$43/1000</f>
        <v>39.70126701803003</v>
      </c>
      <c r="AB11" s="220">
        <f t="shared" si="4"/>
        <v>-0.20984856982279132</v>
      </c>
      <c r="AC11" s="230">
        <f t="shared" si="5"/>
        <v>1.0520752504606121</v>
      </c>
      <c r="AD11" s="129"/>
      <c r="AE11" s="258"/>
      <c r="AF11" s="116">
        <v>19.337258870000049</v>
      </c>
      <c r="AG11" s="116">
        <v>9.0522306400000101</v>
      </c>
      <c r="AH11" s="116">
        <v>14.370454350000072</v>
      </c>
      <c r="AI11" s="220">
        <v>-0.25685152965012592</v>
      </c>
      <c r="AJ11" s="117">
        <v>0.5875042209485789</v>
      </c>
      <c r="AK11" s="129"/>
      <c r="AL11" s="172"/>
      <c r="AM11" s="116">
        <v>20.180136829999963</v>
      </c>
      <c r="AN11" s="116">
        <v>0.23790331580996688</v>
      </c>
      <c r="AO11" s="116">
        <v>13.318286530059938</v>
      </c>
      <c r="AP11" s="220">
        <v>-0.34002991940763949</v>
      </c>
      <c r="AQ11" s="250" t="s">
        <v>134</v>
      </c>
      <c r="AR11" s="129"/>
      <c r="AS11" s="172"/>
      <c r="AT11" s="116">
        <f>+[2]Consolidado!$P$92/1000</f>
        <v>18.780238699999973</v>
      </c>
      <c r="AU11" s="116">
        <f>+[2]Consolidado!$T$92/1000</f>
        <v>11.970181682409999</v>
      </c>
      <c r="AV11" s="116">
        <f>+[2]Consolidado!$X$92/1000</f>
        <v>8.7141668129700154</v>
      </c>
      <c r="AW11" s="220">
        <f t="shared" si="6"/>
        <v>-0.53599275535459368</v>
      </c>
      <c r="AX11" s="250">
        <f t="shared" si="7"/>
        <v>-0.27201048036093289</v>
      </c>
      <c r="AY11" s="129"/>
      <c r="AZ11" s="172"/>
      <c r="BA11" s="116">
        <f>+[2]Consolidado!$BF$92/1000</f>
        <v>58.297634399999978</v>
      </c>
      <c r="BB11" s="116">
        <f>+[2]Consolidado!$BG$92/1000</f>
        <v>21.260315638219971</v>
      </c>
      <c r="BC11" s="116">
        <f>+[2]Consolidado!$BH$92/1000</f>
        <v>36.402907693029896</v>
      </c>
      <c r="BD11" s="220">
        <f t="shared" si="0"/>
        <v>-0.37556801287583785</v>
      </c>
      <c r="BE11" s="250">
        <f t="shared" si="1"/>
        <v>0.71224681291127556</v>
      </c>
      <c r="BF11" s="129"/>
    </row>
    <row r="12" spans="2:58" s="62" customFormat="1" ht="15" customHeight="1">
      <c r="B12" s="79" t="s">
        <v>17</v>
      </c>
      <c r="C12" s="61"/>
      <c r="D12" s="166">
        <v>5.5530198000000004</v>
      </c>
      <c r="E12" s="166">
        <v>1.3970379999999947E-2</v>
      </c>
      <c r="F12" s="166">
        <v>-0.84497576999999979</v>
      </c>
      <c r="G12" s="231">
        <v>-1.1521650922260354</v>
      </c>
      <c r="H12" s="231" t="s">
        <v>136</v>
      </c>
      <c r="I12" s="166"/>
      <c r="J12" s="202"/>
      <c r="K12" s="166">
        <v>6.1142518599999995</v>
      </c>
      <c r="L12" s="166">
        <v>0.7736096158100001</v>
      </c>
      <c r="M12" s="166">
        <v>-1.4712495149400011</v>
      </c>
      <c r="N12" s="231">
        <v>-1.2406262529950804</v>
      </c>
      <c r="O12" s="231" t="s">
        <v>136</v>
      </c>
      <c r="P12" s="166"/>
      <c r="Q12" s="202"/>
      <c r="R12" s="166">
        <f>+[2]Consolidado!$P$45/1000</f>
        <v>4.3370051099999998</v>
      </c>
      <c r="S12" s="166">
        <f>+[2]Consolidado!$T$45/1000</f>
        <v>1.2881616824099997</v>
      </c>
      <c r="T12" s="166">
        <f>+[2]Consolidado!$X$45/1000</f>
        <v>-3.4694276670299984</v>
      </c>
      <c r="U12" s="231">
        <f t="shared" si="2"/>
        <v>-1.7999593219363299</v>
      </c>
      <c r="V12" s="231" t="s">
        <v>136</v>
      </c>
      <c r="W12" s="166"/>
      <c r="X12" s="249"/>
      <c r="Y12" s="166">
        <f>+[2]Consolidado!$BF$45/1000</f>
        <v>16.004276770000001</v>
      </c>
      <c r="Z12" s="166">
        <f>+[2]Consolidado!$BG$45/1000</f>
        <v>2.0757416782199996</v>
      </c>
      <c r="AA12" s="166">
        <f>+[2]Consolidado!$BH$45/1000</f>
        <v>-5.7856529519699986</v>
      </c>
      <c r="AB12" s="221">
        <f t="shared" si="4"/>
        <v>-1.3615066794405355</v>
      </c>
      <c r="AC12" s="231" t="s">
        <v>136</v>
      </c>
      <c r="AD12" s="166"/>
      <c r="AE12" s="258"/>
      <c r="AF12" s="118">
        <v>5.4778004000000005</v>
      </c>
      <c r="AG12" s="118">
        <v>3.6023300000000776E-3</v>
      </c>
      <c r="AH12" s="118">
        <v>0.97727865000000014</v>
      </c>
      <c r="AI12" s="221">
        <v>-0.82159286964891964</v>
      </c>
      <c r="AJ12" s="119" t="s">
        <v>134</v>
      </c>
      <c r="AK12" s="166"/>
      <c r="AL12" s="202"/>
      <c r="AM12" s="118">
        <v>4.9877256400000007</v>
      </c>
      <c r="AN12" s="118">
        <v>0.77464191581000086</v>
      </c>
      <c r="AO12" s="118">
        <v>8.7258482500600003</v>
      </c>
      <c r="AP12" s="221">
        <v>0.74946436108703018</v>
      </c>
      <c r="AQ12" s="251" t="s">
        <v>134</v>
      </c>
      <c r="AR12" s="166"/>
      <c r="AS12" s="202"/>
      <c r="AT12" s="118">
        <f>+[2]Consolidado!$P$94/1000</f>
        <v>4.2508808199999999</v>
      </c>
      <c r="AU12" s="118">
        <f>+[2]Consolidado!$T$94/1000</f>
        <v>1.29218999241</v>
      </c>
      <c r="AV12" s="118">
        <f>+[2]Consolidado!$X$94/1000</f>
        <v>-0.32053586702999998</v>
      </c>
      <c r="AW12" s="221">
        <f t="shared" si="6"/>
        <v>-1.0754045762755589</v>
      </c>
      <c r="AX12" s="251">
        <f t="shared" si="7"/>
        <v>-1.2480562989287545</v>
      </c>
      <c r="AY12" s="166"/>
      <c r="AZ12" s="202"/>
      <c r="BA12" s="118">
        <f>+[2]Consolidado!$BF$94/1000</f>
        <v>14.716406860000001</v>
      </c>
      <c r="BB12" s="118">
        <f>+[2]Consolidado!$BG$94/1000</f>
        <v>2.0704342382199994</v>
      </c>
      <c r="BC12" s="118">
        <f>+[2]Consolidado!$BH$94/1000</f>
        <v>9.3825910330299997</v>
      </c>
      <c r="BD12" s="221">
        <f t="shared" si="0"/>
        <v>-0.36244009001053135</v>
      </c>
      <c r="BE12" s="251" t="s">
        <v>134</v>
      </c>
      <c r="BF12" s="166"/>
    </row>
    <row r="13" spans="2:58" s="62" customFormat="1" ht="15" customHeight="1">
      <c r="B13" s="63" t="s">
        <v>18</v>
      </c>
      <c r="C13" s="61"/>
      <c r="D13" s="172">
        <v>8.6803600700000345</v>
      </c>
      <c r="E13" s="172">
        <v>9.2656168500000291</v>
      </c>
      <c r="F13" s="172">
        <v>15.894845220000004</v>
      </c>
      <c r="G13" s="230">
        <v>0.83112740621598902</v>
      </c>
      <c r="H13" s="170">
        <v>0.71546541124242091</v>
      </c>
      <c r="I13" s="172"/>
      <c r="J13" s="172"/>
      <c r="K13" s="172">
        <v>11.032146589999943</v>
      </c>
      <c r="L13" s="172">
        <v>-4.3982331699999753</v>
      </c>
      <c r="M13" s="172">
        <v>15.115814780000022</v>
      </c>
      <c r="N13" s="249">
        <v>0.37016079841630356</v>
      </c>
      <c r="O13" s="249" t="s">
        <v>134</v>
      </c>
      <c r="P13" s="172"/>
      <c r="Q13" s="172"/>
      <c r="R13" s="172">
        <f>+[2]Consolidado!$P$49/1000</f>
        <v>14.528353770000017</v>
      </c>
      <c r="S13" s="172">
        <f>+[2]Consolidado!$T$49/1000</f>
        <v>12.40376116999998</v>
      </c>
      <c r="T13" s="172">
        <f>+[2]Consolidado!$X$49/1000</f>
        <v>14.476259970000028</v>
      </c>
      <c r="U13" s="249">
        <f t="shared" si="2"/>
        <v>-3.5856643377970565E-3</v>
      </c>
      <c r="V13" s="249">
        <f t="shared" si="3"/>
        <v>0.16708631935066931</v>
      </c>
      <c r="W13" s="172"/>
      <c r="X13" s="249"/>
      <c r="Y13" s="172">
        <f>+[2]Consolidado!$BF$49/1000</f>
        <v>34.240860429999948</v>
      </c>
      <c r="Z13" s="172">
        <f>+[2]Consolidado!$BG$49/1000</f>
        <v>17.271144849999967</v>
      </c>
      <c r="AA13" s="172">
        <f>+[2]Consolidado!$BH$49/1000</f>
        <v>45.486919970000031</v>
      </c>
      <c r="AB13" s="220">
        <f t="shared" si="4"/>
        <v>0.32843974709662693</v>
      </c>
      <c r="AC13" s="249">
        <f t="shared" si="5"/>
        <v>1.6336945445744506</v>
      </c>
      <c r="AD13" s="172"/>
      <c r="AE13" s="258"/>
      <c r="AF13" s="116">
        <v>13.859458470000032</v>
      </c>
      <c r="AG13" s="116">
        <v>9.0486283100000211</v>
      </c>
      <c r="AH13" s="116">
        <v>13.393175700000073</v>
      </c>
      <c r="AI13" s="220">
        <v>-3.3643650003300385E-2</v>
      </c>
      <c r="AJ13" s="117">
        <v>0.48013325789928929</v>
      </c>
      <c r="AK13" s="172"/>
      <c r="AL13" s="172"/>
      <c r="AM13" s="116">
        <v>15.192411189999966</v>
      </c>
      <c r="AN13" s="116">
        <v>-0.53673860000002815</v>
      </c>
      <c r="AO13" s="116">
        <v>4.5924382799999384</v>
      </c>
      <c r="AP13" s="220">
        <v>-0.69771498266036935</v>
      </c>
      <c r="AQ13" s="250" t="s">
        <v>134</v>
      </c>
      <c r="AR13" s="172"/>
      <c r="AS13" s="172"/>
      <c r="AT13" s="116">
        <f>+[2]Consolidado!$P$95/1000</f>
        <v>14.529357879999974</v>
      </c>
      <c r="AU13" s="116">
        <f>+[2]Consolidado!$T$95/1000</f>
        <v>10.677991690000004</v>
      </c>
      <c r="AV13" s="116">
        <f>+[2]Consolidado!$X$95/1000</f>
        <v>9.034702680000013</v>
      </c>
      <c r="AW13" s="220">
        <f t="shared" si="6"/>
        <v>-0.37817605192060777</v>
      </c>
      <c r="AX13" s="250">
        <f t="shared" si="7"/>
        <v>-0.15389495119563912</v>
      </c>
      <c r="AY13" s="172"/>
      <c r="AZ13" s="172"/>
      <c r="BA13" s="116">
        <f>+[2]Consolidado!$BF$95/1000</f>
        <v>43.581227539999986</v>
      </c>
      <c r="BB13" s="116">
        <f>+[2]Consolidado!$BG$95/1000</f>
        <v>19.189881399999972</v>
      </c>
      <c r="BC13" s="116">
        <f>+[2]Consolidado!$BH$95/1000</f>
        <v>27.020316659999899</v>
      </c>
      <c r="BD13" s="220">
        <f t="shared" si="0"/>
        <v>-0.38000101912687179</v>
      </c>
      <c r="BE13" s="250">
        <f t="shared" si="1"/>
        <v>0.40805021650628537</v>
      </c>
      <c r="BF13" s="172"/>
    </row>
    <row r="14" spans="2:58" s="62" customFormat="1" ht="15" customHeight="1">
      <c r="B14" s="63" t="s">
        <v>19</v>
      </c>
      <c r="C14" s="61"/>
      <c r="D14" s="120">
        <v>3.6981536500000121</v>
      </c>
      <c r="E14" s="120">
        <v>3.6815423750000025</v>
      </c>
      <c r="F14" s="120">
        <v>8.7004231249999933</v>
      </c>
      <c r="G14" s="230">
        <v>1.3526397084664032</v>
      </c>
      <c r="H14" s="170">
        <v>1.3632549183954423</v>
      </c>
      <c r="I14" s="120"/>
      <c r="J14" s="236"/>
      <c r="K14" s="120">
        <v>5.2902915649999445</v>
      </c>
      <c r="L14" s="120">
        <v>-5.6658741549999734</v>
      </c>
      <c r="M14" s="120">
        <v>8.4862911200000291</v>
      </c>
      <c r="N14" s="222">
        <v>0.60412540891781985</v>
      </c>
      <c r="O14" s="222">
        <v>2.4977902593390851</v>
      </c>
      <c r="P14" s="120"/>
      <c r="Q14" s="236"/>
      <c r="R14" s="120">
        <f>+[2]Consolidado!$P$65/1000</f>
        <v>13.863737280000038</v>
      </c>
      <c r="S14" s="120">
        <f>+[2]Consolidado!$T$65/1000</f>
        <v>6.3138101950000181</v>
      </c>
      <c r="T14" s="120">
        <f>+[2]Consolidado!$X$65/1000</f>
        <v>9.1219481550000268</v>
      </c>
      <c r="U14" s="222">
        <f t="shared" si="2"/>
        <v>-0.34202820128743794</v>
      </c>
      <c r="V14" s="222">
        <f t="shared" si="3"/>
        <v>0.44476122551542763</v>
      </c>
      <c r="W14" s="120"/>
      <c r="X14" s="249"/>
      <c r="Y14" s="120">
        <f>+[2]Consolidado!$BF$65/1000</f>
        <v>22.852182494999983</v>
      </c>
      <c r="Z14" s="120">
        <f>+[2]Consolidado!$BG$65/1000</f>
        <v>4.3294784150000529</v>
      </c>
      <c r="AA14" s="120">
        <f>+[2]Consolidado!$BH$65/1000</f>
        <v>26.308662400000024</v>
      </c>
      <c r="AB14" s="223">
        <f t="shared" si="4"/>
        <v>0.15125382031918888</v>
      </c>
      <c r="AC14" s="222" t="s">
        <v>134</v>
      </c>
      <c r="AD14" s="120"/>
      <c r="AE14" s="258"/>
      <c r="AF14" s="120">
        <v>3.6981535900000138</v>
      </c>
      <c r="AG14" s="120">
        <v>3.7587716150000037</v>
      </c>
      <c r="AH14" s="120">
        <v>8.692237915000069</v>
      </c>
      <c r="AI14" s="223">
        <v>1.3504264232032712</v>
      </c>
      <c r="AJ14" s="122">
        <v>1.312520899198091</v>
      </c>
      <c r="AK14" s="120"/>
      <c r="AL14" s="236"/>
      <c r="AM14" s="120">
        <v>5.2902916250000036</v>
      </c>
      <c r="AN14" s="120">
        <v>-5.6665838450000123</v>
      </c>
      <c r="AO14" s="120">
        <v>8.4777147599999516</v>
      </c>
      <c r="AP14" s="223">
        <v>0.6025042400190832</v>
      </c>
      <c r="AQ14" s="222">
        <v>2.4960891768115951</v>
      </c>
      <c r="AR14" s="120"/>
      <c r="AS14" s="236"/>
      <c r="AT14" s="120">
        <f>+[2]Consolidado!$P$111/1000</f>
        <v>13.863737279999985</v>
      </c>
      <c r="AU14" s="120">
        <f>+[2]Consolidado!$T$111/1000</f>
        <v>6.2999197450000022</v>
      </c>
      <c r="AV14" s="120">
        <f>+[2]Consolidado!$X$111/1000</f>
        <v>9.3769740550000087</v>
      </c>
      <c r="AW14" s="223">
        <f t="shared" si="6"/>
        <v>-0.32363302437017771</v>
      </c>
      <c r="AX14" s="222">
        <f t="shared" si="7"/>
        <v>0.48842754107179598</v>
      </c>
      <c r="AY14" s="120"/>
      <c r="AZ14" s="236"/>
      <c r="BA14" s="120">
        <f>+[2]Consolidado!$BF$111/1000</f>
        <v>22.852182494999973</v>
      </c>
      <c r="BB14" s="120">
        <f>+[2]Consolidado!$BG$111/1000</f>
        <v>4.3921075150000064</v>
      </c>
      <c r="BC14" s="120">
        <f>+[2]Consolidado!$BH$111/1000</f>
        <v>26.54692672999991</v>
      </c>
      <c r="BD14" s="223">
        <f t="shared" si="0"/>
        <v>0.16168014743486059</v>
      </c>
      <c r="BE14" s="222" t="s">
        <v>134</v>
      </c>
      <c r="BF14" s="120"/>
    </row>
    <row r="15" spans="2:58" ht="6" customHeight="1">
      <c r="B15" s="59"/>
      <c r="C15" s="59"/>
      <c r="D15" s="144"/>
      <c r="E15" s="144"/>
      <c r="F15" s="144"/>
      <c r="G15" s="144"/>
      <c r="H15" s="173"/>
      <c r="I15" s="173"/>
      <c r="J15" s="202"/>
      <c r="P15" s="173"/>
      <c r="Q15" s="202"/>
      <c r="W15" s="173"/>
      <c r="X15" s="202"/>
      <c r="AD15" s="173"/>
      <c r="AE15" s="44"/>
      <c r="AK15" s="173"/>
      <c r="AL15" s="202"/>
      <c r="AR15" s="173"/>
      <c r="AS15" s="202"/>
      <c r="AY15" s="173"/>
      <c r="AZ15" s="202"/>
      <c r="BF15" s="173"/>
    </row>
    <row r="16" spans="2:58" ht="16.399999999999999" customHeight="1">
      <c r="B16" s="15" t="s">
        <v>116</v>
      </c>
      <c r="C16" s="15"/>
      <c r="D16" s="96"/>
      <c r="E16" s="96"/>
      <c r="F16" s="96"/>
      <c r="G16" s="96"/>
      <c r="H16" s="96"/>
      <c r="I16" s="96"/>
      <c r="J16" s="96"/>
      <c r="K16" s="174"/>
      <c r="L16" s="174"/>
      <c r="P16" s="96"/>
      <c r="Q16" s="96"/>
      <c r="R16" s="174"/>
      <c r="S16" s="174"/>
      <c r="W16" s="96"/>
      <c r="X16" s="96"/>
      <c r="Y16" s="174"/>
      <c r="Z16" s="174"/>
      <c r="AD16" s="96"/>
      <c r="AF16" s="174"/>
      <c r="AG16" s="174"/>
      <c r="AK16" s="96"/>
      <c r="AL16" s="96"/>
      <c r="AM16" s="174"/>
      <c r="AN16" s="174"/>
      <c r="AR16" s="96"/>
      <c r="AS16" s="96"/>
      <c r="AT16" s="174"/>
      <c r="AU16" s="174"/>
      <c r="AY16" s="96"/>
      <c r="AZ16" s="96"/>
      <c r="BA16" s="174"/>
      <c r="BB16" s="174"/>
      <c r="BF16" s="96"/>
    </row>
    <row r="17" spans="2:58" ht="16.399999999999999" customHeight="1">
      <c r="B17" s="15"/>
      <c r="C17" s="15"/>
      <c r="D17" s="58"/>
      <c r="E17" s="58"/>
      <c r="F17" s="58"/>
      <c r="G17" s="58"/>
      <c r="I17" s="58"/>
      <c r="J17" s="58"/>
      <c r="P17" s="58"/>
      <c r="Q17" s="58"/>
      <c r="W17" s="58"/>
      <c r="X17" s="58"/>
      <c r="AD17" s="58"/>
      <c r="AK17" s="58"/>
      <c r="AL17" s="58"/>
      <c r="AR17" s="58"/>
      <c r="AS17" s="58"/>
      <c r="AY17" s="58"/>
      <c r="AZ17" s="58"/>
      <c r="BF17" s="58"/>
    </row>
    <row r="18" spans="2:58" ht="15" customHeight="1">
      <c r="D18" s="58"/>
      <c r="E18" s="58"/>
      <c r="F18" s="58"/>
      <c r="G18" s="58"/>
      <c r="I18" s="167"/>
      <c r="J18" s="167"/>
      <c r="P18" s="167"/>
      <c r="Q18" s="167"/>
      <c r="W18" s="167"/>
      <c r="X18" s="167"/>
      <c r="AD18" s="167"/>
      <c r="AK18" s="167"/>
      <c r="AL18" s="167"/>
      <c r="AR18" s="167"/>
      <c r="AS18" s="167"/>
      <c r="AY18" s="167"/>
      <c r="AZ18" s="167"/>
      <c r="BF18" s="167"/>
    </row>
    <row r="19" spans="2:58" ht="29.15" customHeight="1" thickBot="1">
      <c r="C19" s="59"/>
      <c r="D19" s="190" t="s">
        <v>20</v>
      </c>
      <c r="E19" s="214"/>
      <c r="F19" s="190"/>
      <c r="G19" s="190"/>
      <c r="H19" s="190"/>
      <c r="I19" s="190"/>
      <c r="J19" s="190"/>
      <c r="K19" s="215"/>
      <c r="L19" s="215"/>
      <c r="M19" s="215"/>
      <c r="N19" s="215"/>
      <c r="O19" s="215"/>
      <c r="P19" s="190"/>
      <c r="Q19" s="190"/>
      <c r="R19" s="215"/>
      <c r="S19" s="215"/>
      <c r="T19" s="215"/>
      <c r="U19" s="215"/>
      <c r="V19" s="215"/>
      <c r="W19" s="190"/>
      <c r="X19" s="190"/>
      <c r="Y19" s="215"/>
      <c r="Z19" s="215"/>
      <c r="AA19" s="215"/>
      <c r="AB19" s="215"/>
      <c r="AC19" s="215"/>
      <c r="AD19" s="215"/>
    </row>
    <row r="20" spans="2:58" ht="15" customHeight="1">
      <c r="B20" s="59"/>
      <c r="C20" s="59"/>
      <c r="D20" s="168" t="s">
        <v>146</v>
      </c>
      <c r="E20" s="168" t="s">
        <v>96</v>
      </c>
      <c r="F20" s="168" t="s">
        <v>130</v>
      </c>
      <c r="G20" s="149" t="s">
        <v>153</v>
      </c>
      <c r="H20" s="149" t="s">
        <v>148</v>
      </c>
      <c r="I20" s="224"/>
      <c r="J20" s="237"/>
      <c r="K20" s="168" t="s">
        <v>155</v>
      </c>
      <c r="L20" s="168" t="s">
        <v>156</v>
      </c>
      <c r="M20" s="168" t="s">
        <v>157</v>
      </c>
      <c r="N20" s="168" t="s">
        <v>153</v>
      </c>
      <c r="O20" s="168" t="s">
        <v>148</v>
      </c>
      <c r="P20" s="224"/>
      <c r="Q20" s="237"/>
      <c r="R20" s="168" t="s">
        <v>164</v>
      </c>
      <c r="S20" s="168" t="s">
        <v>165</v>
      </c>
      <c r="T20" s="287" t="s">
        <v>166</v>
      </c>
      <c r="U20" s="287" t="s">
        <v>153</v>
      </c>
      <c r="V20" s="287" t="s">
        <v>148</v>
      </c>
      <c r="W20" s="224"/>
      <c r="X20" s="237"/>
      <c r="Y20" s="168" t="s">
        <v>167</v>
      </c>
      <c r="Z20" s="168" t="s">
        <v>168</v>
      </c>
      <c r="AA20" s="168" t="s">
        <v>169</v>
      </c>
      <c r="AB20" s="168" t="s">
        <v>153</v>
      </c>
      <c r="AC20" s="168" t="s">
        <v>148</v>
      </c>
      <c r="AD20" s="168"/>
      <c r="AE20" s="160"/>
      <c r="AF20" s="187"/>
      <c r="AG20" s="187"/>
      <c r="AM20" s="187"/>
      <c r="AN20" s="187"/>
      <c r="AT20" s="187"/>
      <c r="AU20" s="187"/>
      <c r="BA20" s="187"/>
      <c r="BB20" s="187"/>
    </row>
    <row r="21" spans="2:58" ht="15" customHeight="1">
      <c r="B21" s="65" t="s">
        <v>21</v>
      </c>
      <c r="C21" s="59"/>
      <c r="D21" s="179">
        <v>164.21482399999999</v>
      </c>
      <c r="E21" s="179">
        <v>144.90942900000002</v>
      </c>
      <c r="F21" s="179">
        <v>124.376666</v>
      </c>
      <c r="G21" s="232">
        <v>-0.24259781808736092</v>
      </c>
      <c r="H21" s="178">
        <v>-0.14169376790519272</v>
      </c>
      <c r="K21" s="204">
        <v>156.36295100000001</v>
      </c>
      <c r="L21" s="204">
        <v>118.07682999999999</v>
      </c>
      <c r="M21" s="204">
        <v>125.426857</v>
      </c>
      <c r="N21" s="232">
        <v>-0.19784797998600068</v>
      </c>
      <c r="O21" s="274">
        <v>6.2247834736078339E-2</v>
      </c>
      <c r="P21" s="167"/>
      <c r="Q21" s="167"/>
      <c r="R21" s="204">
        <f>+'[3]AN Correio e Outros'!$P$142/1000</f>
        <v>146.38194900001002</v>
      </c>
      <c r="S21" s="204">
        <f>+'[3]AN Correio e Outros'!$T$142/1000</f>
        <v>124.341852</v>
      </c>
      <c r="T21" s="204">
        <f>+'[3]AN Correio e Outros'!$X$142/1000</f>
        <v>111.942091</v>
      </c>
      <c r="U21" s="232">
        <f t="shared" ref="U21:U25" si="8">+T21/R21-1</f>
        <v>-0.23527394077809183</v>
      </c>
      <c r="V21" s="274">
        <f t="shared" ref="V21:V25" si="9">+T21/S21-1</f>
        <v>-9.9723148727107525E-2</v>
      </c>
      <c r="W21" s="167"/>
      <c r="X21" s="167"/>
      <c r="Y21" s="204">
        <f>+'[3]AN Correio e Outros'!$BF$142/1000</f>
        <v>466.95972400000994</v>
      </c>
      <c r="Z21" s="204">
        <f>+'[3]AN Correio e Outros'!$BG$142/1000</f>
        <v>387.32811099999998</v>
      </c>
      <c r="AA21" s="204">
        <f>+'[3]AN Correio e Outros'!$BH$142/1000</f>
        <v>361.74561399999999</v>
      </c>
      <c r="AB21" s="232">
        <f t="shared" ref="AB21:AB25" si="10">+AA21/Y21-1</f>
        <v>-0.22531731237704711</v>
      </c>
      <c r="AC21" s="274">
        <f t="shared" ref="AC21:AC25" si="11">+AA21/Z21-1</f>
        <v>-6.6048645253119709E-2</v>
      </c>
      <c r="AD21" s="232"/>
      <c r="AE21" s="288"/>
      <c r="AF21" s="187"/>
      <c r="AG21" s="187"/>
      <c r="AM21" s="187"/>
      <c r="AN21" s="187"/>
      <c r="AT21" s="187"/>
      <c r="AU21" s="187"/>
      <c r="BA21" s="187"/>
      <c r="BB21" s="187"/>
    </row>
    <row r="22" spans="2:58" ht="15" customHeight="1">
      <c r="B22" s="66" t="s">
        <v>22</v>
      </c>
      <c r="C22" s="66"/>
      <c r="D22" s="180">
        <v>106.23415200000001</v>
      </c>
      <c r="E22" s="180">
        <v>115.413326</v>
      </c>
      <c r="F22" s="180">
        <v>91.996286999999995</v>
      </c>
      <c r="G22" s="224">
        <v>-0.13402342591297767</v>
      </c>
      <c r="H22" s="124">
        <v>-0.20289718537355039</v>
      </c>
      <c r="I22" s="224"/>
      <c r="K22" s="180">
        <v>131.37775099999999</v>
      </c>
      <c r="L22" s="180">
        <v>67.755180999999993</v>
      </c>
      <c r="M22" s="180">
        <v>130.130247</v>
      </c>
      <c r="N22" s="224">
        <v>-9.4955499732979343E-3</v>
      </c>
      <c r="O22" s="224">
        <v>0.9205947807887932</v>
      </c>
      <c r="P22" s="224"/>
      <c r="Q22" s="167"/>
      <c r="R22" s="180">
        <f>+'[3]AN Correio e Outros'!$P$143/1000</f>
        <v>138.86239600000002</v>
      </c>
      <c r="S22" s="180">
        <f>+'[3]AN Correio e Outros'!$T$143/1000</f>
        <v>122.15022999999999</v>
      </c>
      <c r="T22" s="180">
        <f>+'[3]AN Correio e Outros'!$X$143/1000</f>
        <v>111.02330499999999</v>
      </c>
      <c r="U22" s="224">
        <f t="shared" si="8"/>
        <v>-0.20047969646152453</v>
      </c>
      <c r="V22" s="224">
        <f t="shared" si="9"/>
        <v>-9.1092133023409017E-2</v>
      </c>
      <c r="W22" s="224"/>
      <c r="X22" s="167"/>
      <c r="Y22" s="180">
        <f>+'[3]AN Correio e Outros'!$BF$143/1000</f>
        <v>376.47429899999997</v>
      </c>
      <c r="Z22" s="180">
        <f>+'[3]AN Correio e Outros'!$BG$143/1000</f>
        <v>305.318737</v>
      </c>
      <c r="AA22" s="180">
        <f>+'[3]AN Correio e Outros'!$BH$143/1000</f>
        <v>333.14983899999999</v>
      </c>
      <c r="AB22" s="224">
        <f t="shared" si="10"/>
        <v>-0.11507946256910351</v>
      </c>
      <c r="AC22" s="224">
        <f t="shared" si="11"/>
        <v>9.115425497125651E-2</v>
      </c>
      <c r="AD22" s="224"/>
      <c r="AE22" s="288"/>
      <c r="AF22" s="187"/>
      <c r="AG22" s="187"/>
      <c r="AM22" s="187"/>
      <c r="AN22" s="187"/>
      <c r="AT22" s="187"/>
      <c r="AU22" s="187"/>
      <c r="BA22" s="187"/>
      <c r="BB22" s="187"/>
    </row>
    <row r="23" spans="2:58" ht="15" customHeight="1">
      <c r="B23" s="67" t="s">
        <v>23</v>
      </c>
      <c r="C23" s="66"/>
      <c r="D23" s="125">
        <v>8.988747</v>
      </c>
      <c r="E23" s="125">
        <v>9.719106</v>
      </c>
      <c r="F23" s="125">
        <v>18.197366000000002</v>
      </c>
      <c r="G23" s="219">
        <v>1.0244608063838045</v>
      </c>
      <c r="H23" s="100">
        <v>0.87232920394118574</v>
      </c>
      <c r="I23" s="219"/>
      <c r="K23" s="125">
        <v>8.6864539999999995</v>
      </c>
      <c r="L23" s="125">
        <v>13.947164000000001</v>
      </c>
      <c r="M23" s="125">
        <v>18.352864</v>
      </c>
      <c r="N23" s="219">
        <v>1.1128142738106943</v>
      </c>
      <c r="O23" s="219">
        <v>0.31588500715987855</v>
      </c>
      <c r="P23" s="219"/>
      <c r="Q23" s="167"/>
      <c r="R23" s="125">
        <f>+'[3]AN Expresso &amp; Encomendas'!$P$121/1000</f>
        <v>9.4005390000000002</v>
      </c>
      <c r="S23" s="125">
        <f>+'[3]AN Expresso &amp; Encomendas'!$T$121/1000</f>
        <v>12.765013999999999</v>
      </c>
      <c r="T23" s="125">
        <f>+'[3]AN Expresso &amp; Encomendas'!$X$121/1000</f>
        <v>17.470655999999998</v>
      </c>
      <c r="U23" s="219">
        <f t="shared" si="8"/>
        <v>0.85847385984995084</v>
      </c>
      <c r="V23" s="219">
        <f t="shared" si="9"/>
        <v>0.36863586675267257</v>
      </c>
      <c r="W23" s="219"/>
      <c r="X23" s="167"/>
      <c r="Y23" s="125">
        <f>+'[3]AN Expresso &amp; Encomendas'!$BF$121/1000</f>
        <v>27.075740000000003</v>
      </c>
      <c r="Z23" s="125">
        <f>+'[3]AN Expresso &amp; Encomendas'!$BG$121/1000</f>
        <v>36.431283999999998</v>
      </c>
      <c r="AA23" s="125">
        <f>+'[3]AN Expresso &amp; Encomendas'!$BH$121/1000</f>
        <v>54.020885999999997</v>
      </c>
      <c r="AB23" s="219">
        <f t="shared" si="10"/>
        <v>0.99517671539171193</v>
      </c>
      <c r="AC23" s="219">
        <f t="shared" si="11"/>
        <v>0.48281586781294883</v>
      </c>
      <c r="AD23" s="219"/>
      <c r="AE23" s="288"/>
      <c r="AF23" s="187"/>
      <c r="AG23" s="187"/>
      <c r="AM23" s="187"/>
      <c r="AN23" s="187"/>
      <c r="AT23" s="187"/>
      <c r="AU23" s="187"/>
      <c r="BA23" s="187"/>
      <c r="BB23" s="187"/>
    </row>
    <row r="24" spans="2:58" ht="15" customHeight="1">
      <c r="B24" s="68" t="s">
        <v>24</v>
      </c>
      <c r="C24" s="66"/>
      <c r="D24" s="123">
        <v>1.1167615150200003</v>
      </c>
      <c r="E24" s="123">
        <v>1.568083396</v>
      </c>
      <c r="F24" s="123">
        <v>1.3900908729999999</v>
      </c>
      <c r="G24" s="219">
        <v>0.24475177045754881</v>
      </c>
      <c r="H24" s="100">
        <v>-0.11350960252116594</v>
      </c>
      <c r="I24" s="219"/>
      <c r="K24" s="128">
        <v>1.0898093829199997</v>
      </c>
      <c r="L24" s="128">
        <v>0.74026022600000008</v>
      </c>
      <c r="M24" s="128">
        <v>1.4061813405200001</v>
      </c>
      <c r="N24" s="219">
        <v>0.29030026953183663</v>
      </c>
      <c r="O24" s="233">
        <v>0.8992326456961931</v>
      </c>
      <c r="P24" s="219"/>
      <c r="Q24" s="167"/>
      <c r="R24" s="128">
        <f>+'[3]AN Serviços Fin. &amp; Retalho'!$P$73/1000000</f>
        <v>1.3509236167400001</v>
      </c>
      <c r="S24" s="128">
        <f>+'[3]AN Serviços Fin. &amp; Retalho'!$T$73/1000000</f>
        <v>1.205438064</v>
      </c>
      <c r="T24" s="128">
        <f>+'[3]AN Serviços Fin. &amp; Retalho'!$X$73/1000000</f>
        <v>1.56712110532</v>
      </c>
      <c r="U24" s="219">
        <f t="shared" si="8"/>
        <v>0.16003679697429529</v>
      </c>
      <c r="V24" s="233">
        <f t="shared" si="9"/>
        <v>0.30004282436530061</v>
      </c>
      <c r="W24" s="219"/>
      <c r="X24" s="167"/>
      <c r="Y24" s="128">
        <f>+'[3]AN Serviços Fin. &amp; Retalho'!$BF$73/1000000</f>
        <v>3.5574945146800006</v>
      </c>
      <c r="Z24" s="128">
        <f>+'[3]AN Serviços Fin. &amp; Retalho'!$BG$73/1000000</f>
        <v>3.5137816860000002</v>
      </c>
      <c r="AA24" s="128">
        <f>+'[3]AN Serviços Fin. &amp; Retalho'!$BH$73/1000000</f>
        <v>4.3603585001200003</v>
      </c>
      <c r="AB24" s="219">
        <f t="shared" si="10"/>
        <v>0.22568242400008809</v>
      </c>
      <c r="AC24" s="233">
        <f t="shared" si="11"/>
        <v>0.24093039630009616</v>
      </c>
      <c r="AD24" s="219"/>
      <c r="AE24" s="288"/>
      <c r="AF24" s="187"/>
      <c r="AG24" s="187"/>
      <c r="AM24" s="187"/>
      <c r="AN24" s="187"/>
      <c r="AT24" s="187"/>
      <c r="AU24" s="187"/>
      <c r="BA24" s="187"/>
      <c r="BB24" s="187"/>
    </row>
    <row r="25" spans="2:58" ht="15" customHeight="1">
      <c r="B25" s="68" t="s">
        <v>25</v>
      </c>
      <c r="C25" s="66"/>
      <c r="D25" s="177">
        <v>922.03526533999991</v>
      </c>
      <c r="E25" s="177">
        <v>1382.82890432</v>
      </c>
      <c r="F25" s="177">
        <v>1797.9555037</v>
      </c>
      <c r="G25" s="219">
        <v>0.94994920621286383</v>
      </c>
      <c r="H25" s="100">
        <v>0.30017670887066128</v>
      </c>
      <c r="I25" s="219"/>
      <c r="K25" s="177">
        <v>1063.5972121</v>
      </c>
      <c r="L25" s="177">
        <v>1511.8911673</v>
      </c>
      <c r="M25" s="177">
        <v>1906.6515763000002</v>
      </c>
      <c r="N25" s="219">
        <v>0.79264439076090376</v>
      </c>
      <c r="O25" s="219">
        <v>0.26110372065006521</v>
      </c>
      <c r="P25" s="219"/>
      <c r="Q25" s="167"/>
      <c r="R25" s="177">
        <f>+'[3]AN Banco'!$P$238/1000</f>
        <v>1160.3665504000001</v>
      </c>
      <c r="S25" s="177">
        <f>+'[3]AN Banco'!$T$238/1000</f>
        <v>1570.7553310000001</v>
      </c>
      <c r="T25" s="177">
        <f>+'[3]AN Banco'!$X$238/1000</f>
        <v>1987.4276484</v>
      </c>
      <c r="U25" s="219">
        <f t="shared" si="8"/>
        <v>0.71275847939161685</v>
      </c>
      <c r="V25" s="219">
        <f t="shared" si="9"/>
        <v>0.26526875903373903</v>
      </c>
      <c r="W25" s="219"/>
      <c r="X25" s="167"/>
      <c r="Y25" s="177">
        <f>+'[3]AN Banco'!$BF$238/1000</f>
        <v>1160.3665504000001</v>
      </c>
      <c r="Z25" s="177">
        <f>+'[3]AN Banco'!$BG$238/1000</f>
        <v>1570.7553310000001</v>
      </c>
      <c r="AA25" s="177">
        <f>+'[3]AN Banco'!$BH$238/1000</f>
        <v>1987.4276484</v>
      </c>
      <c r="AB25" s="219">
        <f t="shared" si="10"/>
        <v>0.71275847939161685</v>
      </c>
      <c r="AC25" s="219">
        <f t="shared" si="11"/>
        <v>0.26526875903373903</v>
      </c>
      <c r="AD25" s="219"/>
      <c r="AE25" s="288"/>
      <c r="AF25" s="187"/>
      <c r="AG25" s="187"/>
      <c r="AM25" s="187"/>
      <c r="AN25" s="187"/>
      <c r="AT25" s="187"/>
      <c r="AU25" s="187"/>
      <c r="BA25" s="187"/>
      <c r="BB25" s="187"/>
    </row>
    <row r="26" spans="2:58" ht="6" customHeight="1">
      <c r="B26" s="66"/>
      <c r="C26" s="66"/>
      <c r="K26" s="187"/>
      <c r="L26" s="187"/>
      <c r="R26" s="187"/>
      <c r="S26" s="187"/>
      <c r="Y26" s="187"/>
      <c r="Z26" s="187"/>
      <c r="AF26" s="187"/>
      <c r="AG26" s="187"/>
      <c r="AM26" s="187"/>
      <c r="AN26" s="187"/>
      <c r="AT26" s="187"/>
      <c r="AU26" s="187"/>
      <c r="BA26" s="187"/>
      <c r="BB26" s="187"/>
    </row>
    <row r="27" spans="2:58" ht="15" customHeight="1">
      <c r="B27" s="81" t="s">
        <v>26</v>
      </c>
      <c r="C27" s="81"/>
      <c r="F27" s="78"/>
      <c r="G27" s="189"/>
      <c r="H27" s="189"/>
      <c r="K27" s="187"/>
      <c r="L27" s="187"/>
      <c r="R27" s="187"/>
      <c r="S27" s="187"/>
      <c r="Y27" s="187"/>
      <c r="Z27" s="187"/>
      <c r="AF27" s="187"/>
      <c r="AG27" s="187"/>
      <c r="AM27" s="187"/>
      <c r="AN27" s="187"/>
      <c r="AT27" s="187"/>
      <c r="AU27" s="187"/>
      <c r="BA27" s="187"/>
      <c r="BB27" s="187"/>
    </row>
    <row r="28" spans="2:58" ht="15" customHeight="1">
      <c r="C28" s="59"/>
      <c r="I28" s="64"/>
      <c r="J28" s="64"/>
      <c r="K28" s="187"/>
      <c r="L28" s="187"/>
      <c r="P28" s="64"/>
      <c r="Q28" s="64"/>
      <c r="R28" s="187"/>
      <c r="S28" s="187"/>
      <c r="W28" s="64"/>
      <c r="X28" s="64"/>
      <c r="Y28" s="187"/>
      <c r="Z28" s="187"/>
      <c r="AD28" s="64"/>
      <c r="AF28" s="187"/>
      <c r="AG28" s="187"/>
      <c r="AK28" s="64"/>
      <c r="AL28" s="64"/>
      <c r="AM28" s="187"/>
      <c r="AN28" s="187"/>
      <c r="AR28" s="64"/>
      <c r="AS28" s="64"/>
      <c r="AT28" s="187"/>
      <c r="AU28" s="187"/>
      <c r="AY28" s="64"/>
      <c r="AZ28" s="64"/>
      <c r="BA28" s="187"/>
      <c r="BB28" s="187"/>
      <c r="BF28" s="64"/>
    </row>
    <row r="29" spans="2:58" ht="15" customHeight="1">
      <c r="K29" s="187"/>
      <c r="L29" s="187"/>
      <c r="R29" s="187"/>
      <c r="S29" s="187"/>
      <c r="Y29" s="187"/>
      <c r="Z29" s="187"/>
      <c r="AF29" s="187"/>
      <c r="AG29" s="187"/>
      <c r="AM29" s="187"/>
      <c r="AN29" s="187"/>
      <c r="AT29" s="187"/>
      <c r="AU29" s="187"/>
      <c r="BA29" s="187"/>
      <c r="BB29" s="187"/>
    </row>
    <row r="30" spans="2:58" ht="15" customHeight="1">
      <c r="K30" s="187"/>
      <c r="L30" s="187"/>
      <c r="R30" s="187"/>
      <c r="S30" s="187"/>
      <c r="Y30" s="187"/>
      <c r="Z30" s="187"/>
      <c r="AF30" s="187"/>
      <c r="AG30" s="187"/>
      <c r="AM30" s="187"/>
      <c r="AN30" s="187"/>
      <c r="AT30" s="187"/>
      <c r="AU30" s="187"/>
      <c r="BA30" s="187"/>
      <c r="BB30" s="187"/>
    </row>
  </sheetData>
  <phoneticPr fontId="26" type="noConversion"/>
  <pageMargins left="0.51181102362204722" right="0.11811023622047245" top="0.74803149606299213" bottom="0.74803149606299213" header="0.31496062992125984" footer="0.31496062992125984"/>
  <pageSetup paperSize="9" scale="2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6"/>
  <sheetViews>
    <sheetView showGridLines="0" zoomScale="80" zoomScaleNormal="80" workbookViewId="0">
      <pane xSplit="2" topLeftCell="C1" activePane="topRight" state="frozenSplit"/>
      <selection activeCell="B27" sqref="B27:O27"/>
      <selection pane="topRight"/>
    </sheetView>
  </sheetViews>
  <sheetFormatPr defaultColWidth="9.08984375" defaultRowHeight="15" customHeight="1"/>
  <cols>
    <col min="1" max="1" width="1.90625" style="17" customWidth="1"/>
    <col min="2" max="2" width="44.6328125" style="17" customWidth="1"/>
    <col min="3" max="3" width="1.90625" style="34" customWidth="1"/>
    <col min="4" max="8" width="12.08984375" style="17" customWidth="1"/>
    <col min="9" max="9" width="1.90625" style="17" customWidth="1"/>
    <col min="10" max="10" width="3.36328125" style="239" customWidth="1"/>
    <col min="11" max="15" width="12.08984375" style="17" customWidth="1"/>
    <col min="16" max="16" width="1.90625" style="17" customWidth="1"/>
    <col min="17" max="17" width="3.36328125" style="239" customWidth="1"/>
    <col min="18" max="22" width="12.08984375" style="17" customWidth="1"/>
    <col min="23" max="23" width="1.90625" style="17" customWidth="1"/>
    <col min="24" max="24" width="3.36328125" style="17" customWidth="1"/>
    <col min="25" max="29" width="12.08984375" style="17" customWidth="1"/>
    <col min="30" max="30" width="1.90625" style="17" customWidth="1"/>
    <col min="31" max="16384" width="9.08984375" style="17"/>
  </cols>
  <sheetData>
    <row r="1" spans="2:33" ht="15" customHeight="1">
      <c r="D1" s="56"/>
      <c r="E1" s="56"/>
      <c r="F1" s="56"/>
      <c r="G1" s="56"/>
      <c r="H1" s="56"/>
      <c r="I1" s="238"/>
      <c r="K1" s="56"/>
      <c r="L1" s="56"/>
      <c r="M1" s="56"/>
      <c r="N1" s="56"/>
      <c r="O1" s="56"/>
      <c r="P1" s="238"/>
      <c r="R1" s="56"/>
      <c r="S1" s="56"/>
      <c r="T1" s="56"/>
      <c r="U1" s="56"/>
      <c r="V1" s="56"/>
      <c r="W1" s="238"/>
      <c r="Y1" s="56"/>
      <c r="Z1" s="56"/>
      <c r="AA1" s="56"/>
      <c r="AB1" s="56"/>
      <c r="AC1" s="56"/>
      <c r="AD1" s="238"/>
    </row>
    <row r="2" spans="2:33" ht="15" customHeight="1">
      <c r="B2" s="16" t="s">
        <v>3</v>
      </c>
      <c r="C2" s="32"/>
      <c r="D2" s="56"/>
      <c r="E2" s="56"/>
      <c r="F2" s="56"/>
      <c r="G2" s="56"/>
      <c r="H2" s="56"/>
      <c r="I2" s="238"/>
      <c r="K2" s="56"/>
      <c r="L2" s="56"/>
      <c r="M2" s="56"/>
      <c r="N2" s="56"/>
      <c r="O2" s="56"/>
      <c r="P2" s="238"/>
      <c r="R2" s="56"/>
      <c r="S2" s="56"/>
      <c r="T2" s="56"/>
      <c r="U2" s="56"/>
      <c r="V2" s="56"/>
      <c r="W2" s="238"/>
      <c r="Y2" s="56"/>
      <c r="Z2" s="56"/>
      <c r="AA2" s="56"/>
      <c r="AB2" s="56"/>
      <c r="AC2" s="56"/>
      <c r="AD2" s="238"/>
    </row>
    <row r="3" spans="2:33" ht="15" customHeight="1">
      <c r="B3" s="11" t="s">
        <v>27</v>
      </c>
      <c r="C3" s="33"/>
      <c r="D3" s="56"/>
      <c r="E3" s="56"/>
      <c r="F3" s="56"/>
      <c r="G3" s="56"/>
      <c r="H3" s="56"/>
      <c r="I3" s="238"/>
      <c r="K3" s="56"/>
      <c r="L3" s="56"/>
      <c r="M3" s="56"/>
      <c r="N3" s="56"/>
      <c r="O3" s="56"/>
      <c r="P3" s="238"/>
      <c r="R3" s="56"/>
      <c r="S3" s="56"/>
      <c r="T3" s="56"/>
      <c r="U3" s="56"/>
      <c r="V3" s="56"/>
      <c r="W3" s="238"/>
      <c r="Y3" s="56"/>
      <c r="Z3" s="56"/>
      <c r="AA3" s="56"/>
      <c r="AB3" s="56"/>
      <c r="AC3" s="56"/>
      <c r="AD3" s="238"/>
    </row>
    <row r="4" spans="2:33" ht="15" customHeight="1">
      <c r="B4" s="33"/>
      <c r="C4" s="33"/>
      <c r="D4" s="57"/>
      <c r="E4" s="57"/>
      <c r="F4" s="56"/>
      <c r="G4" s="56"/>
      <c r="H4" s="56"/>
      <c r="I4" s="238"/>
      <c r="K4" s="57"/>
      <c r="L4" s="57"/>
      <c r="M4" s="56"/>
      <c r="N4" s="56"/>
      <c r="O4" s="56"/>
      <c r="P4" s="238"/>
      <c r="R4" s="57"/>
      <c r="S4" s="57"/>
      <c r="T4" s="56"/>
      <c r="U4" s="56"/>
      <c r="V4" s="56"/>
      <c r="W4" s="238"/>
      <c r="Y4" s="57"/>
      <c r="Z4" s="57"/>
      <c r="AA4" s="56"/>
      <c r="AB4" s="56"/>
      <c r="AC4" s="56"/>
      <c r="AD4" s="238"/>
    </row>
    <row r="5" spans="2:33" ht="29.15" customHeight="1" thickBot="1">
      <c r="B5" s="33"/>
      <c r="C5" s="33"/>
      <c r="D5" s="190" t="s">
        <v>13</v>
      </c>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row>
    <row r="6" spans="2:33" ht="15" customHeight="1">
      <c r="B6" s="36"/>
      <c r="D6" s="98" t="s">
        <v>146</v>
      </c>
      <c r="E6" s="98" t="s">
        <v>96</v>
      </c>
      <c r="F6" s="184" t="s">
        <v>130</v>
      </c>
      <c r="G6" s="149" t="s">
        <v>153</v>
      </c>
      <c r="H6" s="149" t="s">
        <v>148</v>
      </c>
      <c r="I6" s="149"/>
      <c r="J6" s="149"/>
      <c r="K6" s="146" t="s">
        <v>155</v>
      </c>
      <c r="L6" s="146" t="s">
        <v>156</v>
      </c>
      <c r="M6" s="146" t="s">
        <v>157</v>
      </c>
      <c r="N6" s="149" t="s">
        <v>153</v>
      </c>
      <c r="O6" s="149" t="s">
        <v>148</v>
      </c>
      <c r="P6" s="149"/>
      <c r="Q6" s="149"/>
      <c r="R6" s="146" t="s">
        <v>164</v>
      </c>
      <c r="S6" s="146" t="s">
        <v>165</v>
      </c>
      <c r="T6" s="146" t="s">
        <v>166</v>
      </c>
      <c r="U6" s="149" t="s">
        <v>153</v>
      </c>
      <c r="V6" s="149" t="s">
        <v>148</v>
      </c>
      <c r="W6" s="149"/>
      <c r="X6" s="149"/>
      <c r="Y6" s="98" t="s">
        <v>167</v>
      </c>
      <c r="Z6" s="98" t="s">
        <v>168</v>
      </c>
      <c r="AA6" s="184" t="s">
        <v>169</v>
      </c>
      <c r="AB6" s="149" t="s">
        <v>153</v>
      </c>
      <c r="AC6" s="149" t="s">
        <v>148</v>
      </c>
      <c r="AD6" s="149"/>
    </row>
    <row r="7" spans="2:33" s="16" customFormat="1" ht="15" customHeight="1">
      <c r="B7" s="37" t="s">
        <v>14</v>
      </c>
      <c r="C7" s="32"/>
      <c r="D7" s="146">
        <v>176.8615457299999</v>
      </c>
      <c r="E7" s="146">
        <v>179.90944680000007</v>
      </c>
      <c r="F7" s="146">
        <v>205.32695184000002</v>
      </c>
      <c r="G7" s="222">
        <v>0.16094740093166404</v>
      </c>
      <c r="H7" s="121">
        <v>0.14127943524975561</v>
      </c>
      <c r="I7" s="115"/>
      <c r="J7" s="240"/>
      <c r="K7" s="146">
        <v>178.13388292000008</v>
      </c>
      <c r="L7" s="146">
        <v>169.25808493000002</v>
      </c>
      <c r="M7" s="146">
        <v>207.45676180000024</v>
      </c>
      <c r="N7" s="222">
        <v>0.16461146189222786</v>
      </c>
      <c r="O7" s="222">
        <v>0.22568302652011002</v>
      </c>
      <c r="P7" s="115"/>
      <c r="Q7" s="240"/>
      <c r="R7" s="146">
        <v>184.55511598000007</v>
      </c>
      <c r="S7" s="146">
        <v>185.09440333000015</v>
      </c>
      <c r="T7" s="146">
        <v>200.10222603000008</v>
      </c>
      <c r="U7" s="222">
        <v>8.4241013680080412E-2</v>
      </c>
      <c r="V7" s="222">
        <v>8.1081990757132072E-2</v>
      </c>
      <c r="W7" s="115"/>
      <c r="Y7" s="146">
        <v>539.55054462999988</v>
      </c>
      <c r="Z7" s="146">
        <v>534.26193505999993</v>
      </c>
      <c r="AA7" s="146">
        <v>612.88593962999994</v>
      </c>
      <c r="AB7" s="222">
        <v>0.13591941613234826</v>
      </c>
      <c r="AC7" s="222">
        <v>0.1471637775601029</v>
      </c>
      <c r="AD7" s="115"/>
      <c r="AE7" s="260"/>
      <c r="AF7" s="260"/>
      <c r="AG7" s="260"/>
    </row>
    <row r="8" spans="2:33" ht="15" customHeight="1">
      <c r="B8" s="12" t="s">
        <v>120</v>
      </c>
      <c r="D8" s="128">
        <v>120.60023295999999</v>
      </c>
      <c r="E8" s="128">
        <v>110.16952822000003</v>
      </c>
      <c r="F8" s="128">
        <v>108.61493792000002</v>
      </c>
      <c r="G8" s="233">
        <v>-9.9380363916669934E-2</v>
      </c>
      <c r="H8" s="188">
        <v>-1.4110891869261967E-2</v>
      </c>
      <c r="I8" s="144"/>
      <c r="J8" s="240"/>
      <c r="K8" s="253">
        <v>116.81387582999997</v>
      </c>
      <c r="L8" s="253">
        <v>94.012218889999943</v>
      </c>
      <c r="M8" s="253">
        <v>108.97634323000001</v>
      </c>
      <c r="N8" s="233">
        <v>-6.7094191886980736E-2</v>
      </c>
      <c r="O8" s="254">
        <v>0.15917212163143399</v>
      </c>
      <c r="P8" s="144"/>
      <c r="Q8" s="240"/>
      <c r="R8" s="253">
        <v>115.83308294999998</v>
      </c>
      <c r="S8" s="253">
        <v>106.57051971000004</v>
      </c>
      <c r="T8" s="253">
        <v>101.31461898000003</v>
      </c>
      <c r="U8" s="233">
        <v>-0.12533952822672367</v>
      </c>
      <c r="V8" s="255">
        <v>-4.9318523962371352E-2</v>
      </c>
      <c r="W8" s="144"/>
      <c r="Y8" s="253">
        <v>353.24719174000006</v>
      </c>
      <c r="Z8" s="253">
        <v>310.75226682000005</v>
      </c>
      <c r="AA8" s="253">
        <v>318.90590015999999</v>
      </c>
      <c r="AB8" s="233">
        <v>-9.7216035634548614E-2</v>
      </c>
      <c r="AC8" s="255">
        <v>2.6238371238407776E-2</v>
      </c>
      <c r="AD8" s="144"/>
      <c r="AE8" s="260"/>
      <c r="AF8" s="260"/>
      <c r="AG8" s="260"/>
    </row>
    <row r="9" spans="2:33" ht="15" customHeight="1">
      <c r="B9" s="33" t="s">
        <v>28</v>
      </c>
      <c r="D9" s="128">
        <v>36.718842020000004</v>
      </c>
      <c r="E9" s="128">
        <v>37.29992592</v>
      </c>
      <c r="F9" s="128">
        <v>63.446049189999997</v>
      </c>
      <c r="G9" s="233">
        <v>0.72788807325247973</v>
      </c>
      <c r="H9" s="188">
        <v>0.70096984444627541</v>
      </c>
      <c r="I9" s="144"/>
      <c r="J9" s="240"/>
      <c r="K9" s="253">
        <v>36.085738090000007</v>
      </c>
      <c r="L9" s="253">
        <v>47.820294750000038</v>
      </c>
      <c r="M9" s="253">
        <v>62.400853389999995</v>
      </c>
      <c r="N9" s="233">
        <v>0.72923866028092599</v>
      </c>
      <c r="O9" s="254">
        <v>0.30490315286063657</v>
      </c>
      <c r="P9" s="144"/>
      <c r="Q9" s="240"/>
      <c r="R9" s="253">
        <v>37.266437479999993</v>
      </c>
      <c r="S9" s="253">
        <v>46.395526559999972</v>
      </c>
      <c r="T9" s="253">
        <v>60.498738804410003</v>
      </c>
      <c r="U9" s="233">
        <v>0.62341084620385923</v>
      </c>
      <c r="V9" s="255">
        <v>0.30397784635920377</v>
      </c>
      <c r="W9" s="144"/>
      <c r="Y9" s="253">
        <v>110.07101759</v>
      </c>
      <c r="Z9" s="253">
        <v>131.51574722999999</v>
      </c>
      <c r="AA9" s="253">
        <v>186.34564138441002</v>
      </c>
      <c r="AB9" s="233">
        <v>0.69295828697180695</v>
      </c>
      <c r="AC9" s="255">
        <v>0.41690744499608345</v>
      </c>
      <c r="AD9" s="144"/>
      <c r="AE9" s="260"/>
      <c r="AF9" s="260"/>
      <c r="AG9" s="260"/>
    </row>
    <row r="10" spans="2:33" ht="15" customHeight="1">
      <c r="B10" s="33" t="s">
        <v>119</v>
      </c>
      <c r="D10" s="128">
        <v>10.54206748</v>
      </c>
      <c r="E10" s="128">
        <v>12.96598579</v>
      </c>
      <c r="F10" s="128">
        <v>12.099737230000001</v>
      </c>
      <c r="G10" s="233">
        <v>0.14775752033034806</v>
      </c>
      <c r="H10" s="188">
        <v>-6.6809309683810644E-2</v>
      </c>
      <c r="I10" s="241"/>
      <c r="J10" s="240"/>
      <c r="K10" s="253">
        <v>10.67889284</v>
      </c>
      <c r="L10" s="253">
        <v>8.4991195300000015</v>
      </c>
      <c r="M10" s="253">
        <v>11.565839450000002</v>
      </c>
      <c r="N10" s="233">
        <v>8.3056045536646028E-2</v>
      </c>
      <c r="O10" s="254">
        <v>0.36082795508113047</v>
      </c>
      <c r="P10" s="241"/>
      <c r="Q10" s="240"/>
      <c r="R10" s="253">
        <v>12.139165929999999</v>
      </c>
      <c r="S10" s="253">
        <v>10.798026930000001</v>
      </c>
      <c r="T10" s="253">
        <v>11.889252060000002</v>
      </c>
      <c r="U10" s="233">
        <v>-2.0587400439298298E-2</v>
      </c>
      <c r="V10" s="255">
        <v>0.10105782631160753</v>
      </c>
      <c r="W10" s="241"/>
      <c r="Y10" s="253">
        <v>33.36012625</v>
      </c>
      <c r="Z10" s="253">
        <v>32.263132249999998</v>
      </c>
      <c r="AA10" s="253">
        <v>35.554828739999998</v>
      </c>
      <c r="AB10" s="233">
        <v>6.5788194971234448E-2</v>
      </c>
      <c r="AC10" s="255">
        <v>0.10202656284248413</v>
      </c>
      <c r="AD10" s="241"/>
      <c r="AE10" s="260"/>
      <c r="AF10" s="260"/>
      <c r="AG10" s="260"/>
    </row>
    <row r="11" spans="2:33" ht="15" customHeight="1">
      <c r="B11" s="33" t="s">
        <v>29</v>
      </c>
      <c r="D11" s="128">
        <v>9.0004032700000014</v>
      </c>
      <c r="E11" s="128">
        <v>19.474006870000004</v>
      </c>
      <c r="F11" s="128">
        <v>21.166227499999994</v>
      </c>
      <c r="G11" s="233">
        <v>1.3516976812084547</v>
      </c>
      <c r="H11" s="188">
        <v>8.6896376349074822E-2</v>
      </c>
      <c r="I11" s="150"/>
      <c r="J11" s="240"/>
      <c r="K11" s="253">
        <v>14.55537616</v>
      </c>
      <c r="L11" s="253">
        <v>18.926451759999996</v>
      </c>
      <c r="M11" s="253">
        <v>24.513725730000004</v>
      </c>
      <c r="N11" s="233">
        <v>0.68416985315479506</v>
      </c>
      <c r="O11" s="254">
        <v>0.29520979636597294</v>
      </c>
      <c r="P11" s="150"/>
      <c r="Q11" s="240"/>
      <c r="R11" s="253">
        <v>19.316429620000001</v>
      </c>
      <c r="S11" s="253">
        <v>21.330330130000007</v>
      </c>
      <c r="T11" s="253">
        <v>26.399616190000007</v>
      </c>
      <c r="U11" s="233">
        <v>0.36669232924215756</v>
      </c>
      <c r="V11" s="255">
        <v>0.23765624015684184</v>
      </c>
      <c r="W11" s="150"/>
      <c r="Y11" s="253">
        <v>42.872209050000002</v>
      </c>
      <c r="Z11" s="253">
        <v>59.730788759999996</v>
      </c>
      <c r="AA11" s="253">
        <v>72.07956935</v>
      </c>
      <c r="AB11" s="233">
        <v>0.68126557849950586</v>
      </c>
      <c r="AC11" s="255">
        <v>0.20674062483282718</v>
      </c>
      <c r="AD11" s="150"/>
      <c r="AE11" s="260"/>
      <c r="AF11" s="260"/>
      <c r="AG11" s="260"/>
    </row>
    <row r="12" spans="2:33" s="16" customFormat="1" ht="15" customHeight="1">
      <c r="B12" s="29" t="s">
        <v>30</v>
      </c>
      <c r="C12" s="32"/>
      <c r="D12" s="146">
        <v>149.34476423999985</v>
      </c>
      <c r="E12" s="146">
        <v>156.16348808999996</v>
      </c>
      <c r="F12" s="146">
        <v>176.2738471799999</v>
      </c>
      <c r="G12" s="222">
        <v>0.18031487797405821</v>
      </c>
      <c r="H12" s="121">
        <v>0.12877759927089966</v>
      </c>
      <c r="I12" s="115"/>
      <c r="J12" s="240"/>
      <c r="K12" s="146">
        <v>147.83011927999948</v>
      </c>
      <c r="L12" s="146">
        <v>157.31490837418997</v>
      </c>
      <c r="M12" s="146">
        <v>179.20259322493979</v>
      </c>
      <c r="N12" s="222">
        <v>0.21221977021826577</v>
      </c>
      <c r="O12" s="222">
        <v>0.13913293455117218</v>
      </c>
      <c r="P12" s="115"/>
      <c r="Q12" s="240"/>
      <c r="R12" s="146">
        <v>152.66757212999994</v>
      </c>
      <c r="S12" s="146">
        <v>155.38178619759017</v>
      </c>
      <c r="T12" s="146">
        <v>174.49441726143993</v>
      </c>
      <c r="U12" s="222">
        <v>0.14296975334653217</v>
      </c>
      <c r="V12" s="222">
        <v>0.12300432072228418</v>
      </c>
      <c r="W12" s="115"/>
      <c r="Y12" s="146">
        <v>449.84245565000009</v>
      </c>
      <c r="Z12" s="146">
        <v>468.86018266178007</v>
      </c>
      <c r="AA12" s="146">
        <v>529.97085762638005</v>
      </c>
      <c r="AB12" s="222">
        <v>0.17812547697526315</v>
      </c>
      <c r="AC12" s="222">
        <v>0.13033880296182709</v>
      </c>
      <c r="AD12" s="115"/>
      <c r="AE12" s="260"/>
      <c r="AF12" s="260"/>
      <c r="AG12" s="260"/>
    </row>
    <row r="13" spans="2:33" s="8" customFormat="1" ht="15" customHeight="1">
      <c r="B13" s="12" t="s">
        <v>31</v>
      </c>
      <c r="C13" s="15"/>
      <c r="D13" s="127">
        <v>85.947886299999908</v>
      </c>
      <c r="E13" s="127">
        <v>88.294191180000027</v>
      </c>
      <c r="F13" s="127">
        <v>89.221055269999979</v>
      </c>
      <c r="G13" s="228">
        <v>3.8083181691928036E-2</v>
      </c>
      <c r="H13" s="148">
        <v>1.0497452636611363E-2</v>
      </c>
      <c r="I13" s="218"/>
      <c r="J13" s="242"/>
      <c r="K13" s="127">
        <v>83.273947470000053</v>
      </c>
      <c r="L13" s="127">
        <v>81.855033929999991</v>
      </c>
      <c r="M13" s="127">
        <v>88.067297219999944</v>
      </c>
      <c r="N13" s="228">
        <v>5.756121687069915E-2</v>
      </c>
      <c r="O13" s="228">
        <v>7.5893478894804481E-2</v>
      </c>
      <c r="P13" s="218"/>
      <c r="Q13" s="242"/>
      <c r="R13" s="127">
        <v>82.946873540000041</v>
      </c>
      <c r="S13" s="127">
        <v>80.497714082780035</v>
      </c>
      <c r="T13" s="127">
        <v>82.000993870929989</v>
      </c>
      <c r="U13" s="228">
        <v>-1.1403439680145566E-2</v>
      </c>
      <c r="V13" s="228">
        <v>1.86748133817074E-2</v>
      </c>
      <c r="W13" s="218"/>
      <c r="Y13" s="127">
        <v>252.16870731</v>
      </c>
      <c r="Z13" s="127">
        <v>250.64693919277994</v>
      </c>
      <c r="AA13" s="127">
        <v>259.28934636093004</v>
      </c>
      <c r="AB13" s="228">
        <v>2.8237599846900885E-2</v>
      </c>
      <c r="AC13" s="228">
        <v>3.4480401779424685E-2</v>
      </c>
      <c r="AD13" s="218"/>
      <c r="AE13" s="260"/>
      <c r="AF13" s="260"/>
      <c r="AG13" s="260"/>
    </row>
    <row r="14" spans="2:33" s="8" customFormat="1" ht="15" customHeight="1">
      <c r="B14" s="12" t="s">
        <v>32</v>
      </c>
      <c r="C14" s="15"/>
      <c r="D14" s="127">
        <v>56.227665839999986</v>
      </c>
      <c r="E14" s="127">
        <v>58.356480449999999</v>
      </c>
      <c r="F14" s="127">
        <v>75.662718149999932</v>
      </c>
      <c r="G14" s="228">
        <v>0.34564928171309539</v>
      </c>
      <c r="H14" s="148">
        <v>0.29656068300465721</v>
      </c>
      <c r="I14" s="184"/>
      <c r="J14" s="242"/>
      <c r="K14" s="127">
        <v>55.917273600000016</v>
      </c>
      <c r="L14" s="127">
        <v>57.92551642419</v>
      </c>
      <c r="M14" s="127">
        <v>78.94384496499994</v>
      </c>
      <c r="N14" s="228">
        <v>0.41179710458916086</v>
      </c>
      <c r="O14" s="228">
        <v>0.36285094787748107</v>
      </c>
      <c r="P14" s="184"/>
      <c r="Q14" s="242"/>
      <c r="R14" s="127">
        <v>60.96879741999998</v>
      </c>
      <c r="S14" s="127">
        <v>63.904312561719983</v>
      </c>
      <c r="T14" s="127">
        <v>80.445851489999967</v>
      </c>
      <c r="U14" s="228">
        <v>0.31945937748824305</v>
      </c>
      <c r="V14" s="228">
        <v>0.25884855442743171</v>
      </c>
      <c r="W14" s="184"/>
      <c r="Y14" s="127">
        <v>173.11373686000002</v>
      </c>
      <c r="Z14" s="127">
        <v>180.18630943591003</v>
      </c>
      <c r="AA14" s="127">
        <v>235.05241460499994</v>
      </c>
      <c r="AB14" s="228">
        <v>0.35779181287670303</v>
      </c>
      <c r="AC14" s="228">
        <v>0.30449652551768969</v>
      </c>
      <c r="AD14" s="184"/>
      <c r="AE14" s="260"/>
      <c r="AF14" s="260"/>
      <c r="AG14" s="260"/>
    </row>
    <row r="15" spans="2:33" s="8" customFormat="1" ht="15" customHeight="1">
      <c r="B15" s="12" t="s">
        <v>131</v>
      </c>
      <c r="C15" s="15"/>
      <c r="D15" s="127">
        <v>0.44127635999999992</v>
      </c>
      <c r="E15" s="127">
        <v>2.8259625199999996</v>
      </c>
      <c r="F15" s="127">
        <v>2.3625214200000002</v>
      </c>
      <c r="G15" s="217" t="s">
        <v>134</v>
      </c>
      <c r="H15" s="148">
        <v>-0.16399407165527433</v>
      </c>
      <c r="I15" s="163"/>
      <c r="J15" s="242"/>
      <c r="K15" s="127">
        <v>1.8657414699999999</v>
      </c>
      <c r="L15" s="127">
        <v>8.2285371499999993</v>
      </c>
      <c r="M15" s="127">
        <v>3.4165492599999996</v>
      </c>
      <c r="N15" s="217">
        <v>0.83120186528308215</v>
      </c>
      <c r="O15" s="228">
        <v>-0.58479263109360824</v>
      </c>
      <c r="P15" s="163"/>
      <c r="Q15" s="242"/>
      <c r="R15" s="127">
        <v>1.6726695800000004</v>
      </c>
      <c r="S15" s="127">
        <v>2.1630358000000003</v>
      </c>
      <c r="T15" s="127">
        <v>3.02500561</v>
      </c>
      <c r="U15" s="217">
        <v>0.80848964204872975</v>
      </c>
      <c r="V15" s="228">
        <v>0.39850002020308661</v>
      </c>
      <c r="W15" s="163"/>
      <c r="Y15" s="127">
        <v>3.9796874100000008</v>
      </c>
      <c r="Z15" s="127">
        <v>13.21753547</v>
      </c>
      <c r="AA15" s="127">
        <v>8.8040762900000011</v>
      </c>
      <c r="AB15" s="217">
        <v>1.212253220661871</v>
      </c>
      <c r="AC15" s="228">
        <v>-0.33390938802602654</v>
      </c>
      <c r="AD15" s="163"/>
      <c r="AE15" s="260"/>
      <c r="AF15" s="260"/>
      <c r="AG15" s="260"/>
    </row>
    <row r="16" spans="2:33" s="8" customFormat="1" ht="15" customHeight="1">
      <c r="B16" s="12" t="s">
        <v>33</v>
      </c>
      <c r="C16" s="15"/>
      <c r="D16" s="127">
        <v>6.7279357399999968</v>
      </c>
      <c r="E16" s="127">
        <v>6.6868539399999989</v>
      </c>
      <c r="F16" s="127">
        <v>9.0275523399999997</v>
      </c>
      <c r="G16" s="228">
        <v>0.34180121345808279</v>
      </c>
      <c r="H16" s="148">
        <v>0.35004479251419113</v>
      </c>
      <c r="I16" s="150"/>
      <c r="J16" s="240"/>
      <c r="K16" s="127">
        <v>6.7731567399999992</v>
      </c>
      <c r="L16" s="127">
        <v>9.305820869999998</v>
      </c>
      <c r="M16" s="127">
        <v>8.7749017800000022</v>
      </c>
      <c r="N16" s="228">
        <v>0.29554092970835377</v>
      </c>
      <c r="O16" s="228">
        <v>-5.7052365118220455E-2</v>
      </c>
      <c r="P16" s="150"/>
      <c r="Q16" s="240"/>
      <c r="R16" s="127">
        <v>7.0792315899999991</v>
      </c>
      <c r="S16" s="127">
        <v>8.8167237499999995</v>
      </c>
      <c r="T16" s="127">
        <v>9.0225662900000003</v>
      </c>
      <c r="U16" s="228">
        <v>0.27451209574004087</v>
      </c>
      <c r="V16" s="228">
        <v>2.3346828803613162E-2</v>
      </c>
      <c r="W16" s="150"/>
      <c r="X16" s="16"/>
      <c r="Y16" s="127">
        <v>20.58032407</v>
      </c>
      <c r="Z16" s="127">
        <v>24.809398559999998</v>
      </c>
      <c r="AA16" s="127">
        <v>26.825020370000001</v>
      </c>
      <c r="AB16" s="228">
        <v>0.30343041629275969</v>
      </c>
      <c r="AC16" s="228">
        <v>8.1244283497052372E-2</v>
      </c>
      <c r="AD16" s="150"/>
      <c r="AE16" s="260"/>
      <c r="AF16" s="260"/>
      <c r="AG16" s="260"/>
    </row>
    <row r="17" spans="1:33" s="16" customFormat="1" ht="15" customHeight="1">
      <c r="B17" s="29" t="s">
        <v>34</v>
      </c>
      <c r="C17" s="32"/>
      <c r="D17" s="146">
        <v>27.516781490000149</v>
      </c>
      <c r="E17" s="146">
        <v>23.745958709999993</v>
      </c>
      <c r="F17" s="146">
        <v>29.053104659999988</v>
      </c>
      <c r="G17" s="222">
        <v>5.583222625648121E-2</v>
      </c>
      <c r="H17" s="121">
        <v>0.22349680696467447</v>
      </c>
      <c r="I17" s="115"/>
      <c r="J17" s="240"/>
      <c r="K17" s="146">
        <v>30.303763639999953</v>
      </c>
      <c r="L17" s="146">
        <v>11.943176555810009</v>
      </c>
      <c r="M17" s="146">
        <v>28.254168575060003</v>
      </c>
      <c r="N17" s="222">
        <v>-6.7635000367893383E-2</v>
      </c>
      <c r="O17" s="222">
        <v>1.3657163940455332</v>
      </c>
      <c r="P17" s="115"/>
      <c r="Q17" s="240"/>
      <c r="R17" s="146">
        <v>31.887543850000018</v>
      </c>
      <c r="S17" s="146">
        <v>29.712617132409974</v>
      </c>
      <c r="T17" s="146">
        <v>25.607808772970021</v>
      </c>
      <c r="U17" s="222">
        <v>-0.19693379667528055</v>
      </c>
      <c r="V17" s="222">
        <v>-0.13815034674150273</v>
      </c>
      <c r="W17" s="115"/>
      <c r="X17" s="17"/>
      <c r="Y17" s="146">
        <v>89.708088979999985</v>
      </c>
      <c r="Z17" s="146">
        <v>65.401752398219969</v>
      </c>
      <c r="AA17" s="146">
        <v>82.915082008030126</v>
      </c>
      <c r="AB17" s="222">
        <v>-7.5723460941012011E-2</v>
      </c>
      <c r="AC17" s="222">
        <v>0.2677807393168079</v>
      </c>
      <c r="AD17" s="115"/>
      <c r="AE17" s="260"/>
      <c r="AF17" s="260"/>
      <c r="AG17" s="260"/>
    </row>
    <row r="18" spans="1:33" s="42" customFormat="1" ht="15" customHeight="1">
      <c r="B18" s="12" t="s">
        <v>120</v>
      </c>
      <c r="C18" s="34"/>
      <c r="D18" s="128">
        <v>25.236957410000024</v>
      </c>
      <c r="E18" s="128">
        <v>15.427881009999982</v>
      </c>
      <c r="F18" s="128">
        <v>14.198146589999988</v>
      </c>
      <c r="G18" s="217">
        <v>-0.43740656374155307</v>
      </c>
      <c r="H18" s="95">
        <v>-7.9708575610799096E-2</v>
      </c>
      <c r="I18" s="245"/>
      <c r="J18" s="244"/>
      <c r="K18" s="253">
        <v>26.251259839999925</v>
      </c>
      <c r="L18" s="253">
        <v>7.3061492100000169</v>
      </c>
      <c r="M18" s="253">
        <v>14.738694570000005</v>
      </c>
      <c r="N18" s="217">
        <v>-0.43855286718307662</v>
      </c>
      <c r="O18" s="233">
        <v>1.0172999683372155</v>
      </c>
      <c r="P18" s="245"/>
      <c r="Q18" s="244"/>
      <c r="R18" s="253">
        <v>22.698845209999984</v>
      </c>
      <c r="S18" s="253">
        <v>17.329117153369992</v>
      </c>
      <c r="T18" s="253">
        <v>9.9160202200000196</v>
      </c>
      <c r="U18" s="217">
        <v>-0.56314869200343665</v>
      </c>
      <c r="V18" s="233">
        <v>-0.42778272359526104</v>
      </c>
      <c r="W18" s="245"/>
      <c r="X18" s="17"/>
      <c r="Y18" s="253">
        <v>74.187062459999922</v>
      </c>
      <c r="Z18" s="253">
        <v>40.063147373370022</v>
      </c>
      <c r="AA18" s="253">
        <v>38.852861410000017</v>
      </c>
      <c r="AB18" s="217">
        <v>-0.47628521575512373</v>
      </c>
      <c r="AC18" s="233">
        <v>-3.0209457886338775E-2</v>
      </c>
      <c r="AD18" s="245"/>
      <c r="AE18" s="260"/>
      <c r="AF18" s="260"/>
      <c r="AG18" s="260"/>
    </row>
    <row r="19" spans="1:33" ht="15" customHeight="1">
      <c r="B19" s="33" t="s">
        <v>28</v>
      </c>
      <c r="C19" s="21"/>
      <c r="D19" s="128">
        <v>2.6159359999990965E-2</v>
      </c>
      <c r="E19" s="128">
        <v>-1.6074009799999902</v>
      </c>
      <c r="F19" s="128">
        <v>5.2848674900000008</v>
      </c>
      <c r="G19" s="217" t="s">
        <v>134</v>
      </c>
      <c r="H19" s="95" t="s">
        <v>134</v>
      </c>
      <c r="I19" s="244"/>
      <c r="J19" s="240"/>
      <c r="K19" s="253">
        <v>0.33841419000000017</v>
      </c>
      <c r="L19" s="253">
        <v>2.9738212258099979</v>
      </c>
      <c r="M19" s="253">
        <v>5.5706248200599902</v>
      </c>
      <c r="N19" s="217" t="s">
        <v>134</v>
      </c>
      <c r="O19" s="233">
        <v>0.87322115119502008</v>
      </c>
      <c r="P19" s="244"/>
      <c r="Q19" s="240"/>
      <c r="R19" s="253">
        <v>7.3272269999997863E-2</v>
      </c>
      <c r="S19" s="253">
        <v>2.2811617490399945</v>
      </c>
      <c r="T19" s="253">
        <v>4.6357097529700049</v>
      </c>
      <c r="U19" s="217" t="s">
        <v>134</v>
      </c>
      <c r="V19" s="233">
        <v>1.0321705617415775</v>
      </c>
      <c r="W19" s="244"/>
      <c r="Y19" s="253">
        <v>0.4378458200000066</v>
      </c>
      <c r="Z19" s="253">
        <v>3.6475819948499923</v>
      </c>
      <c r="AA19" s="253">
        <v>15.49120206303</v>
      </c>
      <c r="AB19" s="217" t="s">
        <v>134</v>
      </c>
      <c r="AC19" s="233" t="s">
        <v>134</v>
      </c>
      <c r="AD19" s="244"/>
      <c r="AE19" s="260"/>
      <c r="AF19" s="260"/>
      <c r="AG19" s="260"/>
    </row>
    <row r="20" spans="1:33" ht="15" customHeight="1">
      <c r="A20" s="34"/>
      <c r="B20" s="33" t="s">
        <v>119</v>
      </c>
      <c r="C20" s="51"/>
      <c r="D20" s="128">
        <v>4.9851181199999992</v>
      </c>
      <c r="E20" s="128">
        <v>7.3477716899999992</v>
      </c>
      <c r="F20" s="128">
        <v>6.2048140300000005</v>
      </c>
      <c r="G20" s="217">
        <v>0.24466740418981314</v>
      </c>
      <c r="H20" s="95">
        <v>-0.15555160233891252</v>
      </c>
      <c r="I20" s="144"/>
      <c r="J20" s="240"/>
      <c r="K20" s="253">
        <v>4.3518220799999998</v>
      </c>
      <c r="L20" s="253">
        <v>3.3855088900000005</v>
      </c>
      <c r="M20" s="253">
        <v>5.1033244099999981</v>
      </c>
      <c r="N20" s="217">
        <v>0.17268682317085871</v>
      </c>
      <c r="O20" s="233">
        <v>0.50740245434712106</v>
      </c>
      <c r="P20" s="144"/>
      <c r="Q20" s="240"/>
      <c r="R20" s="253">
        <v>6.2599242700000017</v>
      </c>
      <c r="S20" s="253">
        <v>5.748976429999999</v>
      </c>
      <c r="T20" s="253">
        <v>5.8758658699999975</v>
      </c>
      <c r="U20" s="217">
        <v>-6.1351924310100947E-2</v>
      </c>
      <c r="V20" s="233">
        <v>2.2071657719424431E-2</v>
      </c>
      <c r="W20" s="144"/>
      <c r="Y20" s="253">
        <v>15.596864469999998</v>
      </c>
      <c r="Z20" s="253">
        <v>16.482257010000001</v>
      </c>
      <c r="AA20" s="253">
        <v>17.184004310000002</v>
      </c>
      <c r="AB20" s="217">
        <v>0.10176018667423903</v>
      </c>
      <c r="AC20" s="233">
        <v>4.2575922676987954E-2</v>
      </c>
      <c r="AD20" s="144"/>
      <c r="AE20" s="260"/>
      <c r="AF20" s="260"/>
      <c r="AG20" s="260"/>
    </row>
    <row r="21" spans="1:33" ht="15" customHeight="1">
      <c r="B21" s="33" t="s">
        <v>98</v>
      </c>
      <c r="C21" s="21"/>
      <c r="D21" s="128">
        <v>-2.7314534000000004</v>
      </c>
      <c r="E21" s="128">
        <v>2.5777069900000038</v>
      </c>
      <c r="F21" s="128">
        <v>3.3652765500000026</v>
      </c>
      <c r="G21" s="217" t="s">
        <v>134</v>
      </c>
      <c r="H21" s="95">
        <v>0.30553106425800469</v>
      </c>
      <c r="I21" s="185"/>
      <c r="J21" s="244"/>
      <c r="K21" s="253">
        <v>-0.63773247000000044</v>
      </c>
      <c r="L21" s="253">
        <v>-1.7223027699999987</v>
      </c>
      <c r="M21" s="253">
        <v>2.8415247749999932</v>
      </c>
      <c r="N21" s="217" t="s">
        <v>136</v>
      </c>
      <c r="O21" s="233">
        <v>2.6498404487847371</v>
      </c>
      <c r="P21" s="185"/>
      <c r="Q21" s="244"/>
      <c r="R21" s="253">
        <v>2.8555020999999998</v>
      </c>
      <c r="S21" s="253">
        <v>4.3533618000000054</v>
      </c>
      <c r="T21" s="253">
        <v>5.1802129299999962</v>
      </c>
      <c r="U21" s="217">
        <v>0.8141163090021879</v>
      </c>
      <c r="V21" s="233">
        <v>0.18993393335697251</v>
      </c>
      <c r="W21" s="185"/>
      <c r="X21" s="16"/>
      <c r="Y21" s="253">
        <v>-0.51368377000000232</v>
      </c>
      <c r="Z21" s="253">
        <v>5.2087660200000085</v>
      </c>
      <c r="AA21" s="253">
        <v>11.387014224999994</v>
      </c>
      <c r="AB21" s="217" t="s">
        <v>134</v>
      </c>
      <c r="AC21" s="233">
        <v>1.1861251170195537</v>
      </c>
      <c r="AD21" s="185"/>
      <c r="AE21" s="260"/>
      <c r="AF21" s="260"/>
      <c r="AG21" s="260"/>
    </row>
    <row r="22" spans="1:33" s="16" customFormat="1" ht="15" customHeight="1">
      <c r="B22" s="29" t="s">
        <v>35</v>
      </c>
      <c r="C22" s="32"/>
      <c r="D22" s="121">
        <v>0.15558374420184951</v>
      </c>
      <c r="E22" s="121">
        <v>0.13198839267399706</v>
      </c>
      <c r="F22" s="121">
        <v>0.14149679036115761</v>
      </c>
      <c r="G22" s="225">
        <v>-1.4086953840691891</v>
      </c>
      <c r="H22" s="225">
        <v>0.95083976871605524</v>
      </c>
      <c r="I22" s="115"/>
      <c r="J22" s="239"/>
      <c r="K22" s="222">
        <v>0.17011790875074215</v>
      </c>
      <c r="L22" s="222">
        <v>7.0561926544007295E-2</v>
      </c>
      <c r="M22" s="222">
        <v>0.1361930473121844</v>
      </c>
      <c r="N22" s="225">
        <v>-3.3924861438557747</v>
      </c>
      <c r="O22" s="225">
        <v>6.5631120768177107</v>
      </c>
      <c r="P22" s="115"/>
      <c r="Q22" s="239"/>
      <c r="R22" s="222">
        <v>0.1727806009639723</v>
      </c>
      <c r="S22" s="222">
        <v>0.16052682629974552</v>
      </c>
      <c r="T22" s="222">
        <v>0.12797363268278086</v>
      </c>
      <c r="U22" s="225">
        <v>-4.480696828119143</v>
      </c>
      <c r="V22" s="225">
        <v>-3.2553193616964653</v>
      </c>
      <c r="W22" s="115"/>
      <c r="X22" s="17"/>
      <c r="Y22" s="222">
        <v>0.16626447674428327</v>
      </c>
      <c r="Z22" s="222">
        <v>0.12241514528051688</v>
      </c>
      <c r="AA22" s="222">
        <v>0.13528631780668043</v>
      </c>
      <c r="AB22" s="225">
        <v>-3.0978158937602833</v>
      </c>
      <c r="AC22" s="225">
        <v>1.2871172526163557</v>
      </c>
      <c r="AD22" s="115"/>
      <c r="AE22" s="260"/>
      <c r="AF22" s="260"/>
      <c r="AG22" s="260"/>
    </row>
    <row r="23" spans="1:33" s="16" customFormat="1" ht="15" customHeight="1">
      <c r="B23" s="29" t="s">
        <v>117</v>
      </c>
      <c r="C23" s="32"/>
      <c r="D23" s="146">
        <v>14.233379870000038</v>
      </c>
      <c r="E23" s="146">
        <v>9.2795872300000113</v>
      </c>
      <c r="F23" s="146">
        <v>15.049869450000003</v>
      </c>
      <c r="G23" s="222">
        <v>5.7364419938014555E-2</v>
      </c>
      <c r="H23" s="121">
        <v>0.62182531151226461</v>
      </c>
      <c r="I23" s="222"/>
      <c r="J23" s="239"/>
      <c r="K23" s="146">
        <v>17.146398449999932</v>
      </c>
      <c r="L23" s="146">
        <v>-3.6246235541899745</v>
      </c>
      <c r="M23" s="146">
        <v>13.644565265060018</v>
      </c>
      <c r="N23" s="222">
        <v>-0.20423141309537962</v>
      </c>
      <c r="O23" s="222" t="s">
        <v>134</v>
      </c>
      <c r="P23" s="222"/>
      <c r="Q23" s="239"/>
      <c r="R23" s="146">
        <v>18.86535888000002</v>
      </c>
      <c r="S23" s="146">
        <v>13.691922852409984</v>
      </c>
      <c r="T23" s="146">
        <v>11.006832302970025</v>
      </c>
      <c r="U23" s="222">
        <v>-0.41655855194788571</v>
      </c>
      <c r="V23" s="222">
        <v>-0.19610763063621428</v>
      </c>
      <c r="W23" s="222"/>
      <c r="X23" s="17"/>
      <c r="Y23" s="146">
        <v>50.245137199999952</v>
      </c>
      <c r="Z23" s="146">
        <v>19.346886528219969</v>
      </c>
      <c r="AA23" s="146">
        <v>39.70126701803003</v>
      </c>
      <c r="AB23" s="222">
        <v>-0.20984856982279132</v>
      </c>
      <c r="AC23" s="222">
        <v>1.0520752504606121</v>
      </c>
      <c r="AD23" s="222"/>
      <c r="AE23" s="260"/>
      <c r="AF23" s="260"/>
      <c r="AG23" s="260"/>
    </row>
    <row r="24" spans="1:33" s="42" customFormat="1" ht="15" customHeight="1">
      <c r="B24" s="12" t="s">
        <v>120</v>
      </c>
      <c r="C24" s="34"/>
      <c r="D24" s="128">
        <v>15.425433720000024</v>
      </c>
      <c r="E24" s="128">
        <v>4.6893724199999909</v>
      </c>
      <c r="F24" s="128">
        <v>4.9351256399999945</v>
      </c>
      <c r="G24" s="217">
        <v>-0.68006568051300231</v>
      </c>
      <c r="H24" s="95">
        <v>5.2406419876543875E-2</v>
      </c>
      <c r="I24" s="22"/>
      <c r="J24" s="239"/>
      <c r="K24" s="253">
        <v>16.44396536999994</v>
      </c>
      <c r="L24" s="253">
        <v>-4.1274728799999725</v>
      </c>
      <c r="M24" s="253">
        <v>4.6757791100000121</v>
      </c>
      <c r="N24" s="217">
        <v>-0.7156537973176218</v>
      </c>
      <c r="O24" s="254">
        <v>2.1328430848466398</v>
      </c>
      <c r="P24" s="22"/>
      <c r="Q24" s="239"/>
      <c r="R24" s="253">
        <v>13.266113319999999</v>
      </c>
      <c r="S24" s="253">
        <v>5.7731069633700134</v>
      </c>
      <c r="T24" s="253">
        <v>0.16549186000002036</v>
      </c>
      <c r="U24" s="217">
        <v>-0.98752521887849964</v>
      </c>
      <c r="V24" s="255">
        <v>-0.97133400419391924</v>
      </c>
      <c r="W24" s="22"/>
      <c r="X24" s="17"/>
      <c r="Y24" s="253">
        <v>45.135512409999954</v>
      </c>
      <c r="Z24" s="253">
        <v>6.3350065033700185</v>
      </c>
      <c r="AA24" s="253">
        <v>9.7763966400000069</v>
      </c>
      <c r="AB24" s="217">
        <v>-0.78339901071259344</v>
      </c>
      <c r="AC24" s="255">
        <v>0.54323387589251571</v>
      </c>
      <c r="AD24" s="22"/>
      <c r="AE24" s="260"/>
      <c r="AF24" s="260"/>
      <c r="AG24" s="260"/>
    </row>
    <row r="25" spans="1:33" ht="15" customHeight="1">
      <c r="B25" s="33" t="s">
        <v>28</v>
      </c>
      <c r="C25" s="21"/>
      <c r="D25" s="128">
        <v>-2.0522215300000077</v>
      </c>
      <c r="E25" s="128">
        <v>-3.7651305099999948</v>
      </c>
      <c r="F25" s="128">
        <v>2.5383941599999966</v>
      </c>
      <c r="G25" s="217" t="s">
        <v>134</v>
      </c>
      <c r="H25" s="95">
        <v>1.674184906275666</v>
      </c>
      <c r="I25" s="22"/>
      <c r="K25" s="253">
        <v>-1.6061995299999976</v>
      </c>
      <c r="L25" s="253">
        <v>0.54540574580999635</v>
      </c>
      <c r="M25" s="253">
        <v>2.8920530300599911</v>
      </c>
      <c r="N25" s="217">
        <v>-2.8005565162006958</v>
      </c>
      <c r="O25" s="255" t="s">
        <v>134</v>
      </c>
      <c r="P25" s="22"/>
      <c r="R25" s="253">
        <v>-2.0237298800000043</v>
      </c>
      <c r="S25" s="253">
        <v>-0.45375134095999975</v>
      </c>
      <c r="T25" s="253">
        <v>1.6354089729700003</v>
      </c>
      <c r="U25" s="217">
        <v>1.8081162358338045</v>
      </c>
      <c r="V25" s="255" t="s">
        <v>134</v>
      </c>
      <c r="W25" s="22"/>
      <c r="Y25" s="253">
        <v>-5.6821509400000014</v>
      </c>
      <c r="Z25" s="253">
        <v>-3.6734761051500038</v>
      </c>
      <c r="AA25" s="253">
        <v>7.0658561630299968</v>
      </c>
      <c r="AB25" s="217" t="s">
        <v>134</v>
      </c>
      <c r="AC25" s="255" t="s">
        <v>134</v>
      </c>
      <c r="AD25" s="22"/>
      <c r="AE25" s="260"/>
      <c r="AF25" s="260"/>
      <c r="AG25" s="260"/>
    </row>
    <row r="26" spans="1:33" ht="15" customHeight="1">
      <c r="A26" s="34"/>
      <c r="B26" s="33" t="s">
        <v>119</v>
      </c>
      <c r="C26" s="51"/>
      <c r="D26" s="128">
        <v>4.9229087499999986</v>
      </c>
      <c r="E26" s="128">
        <v>7.24811374</v>
      </c>
      <c r="F26" s="128">
        <v>6.1747928500000038</v>
      </c>
      <c r="G26" s="217">
        <v>0.25429764465977667</v>
      </c>
      <c r="H26" s="95">
        <v>-0.14808278795028904</v>
      </c>
      <c r="I26" s="22"/>
      <c r="K26" s="253">
        <v>4.2900983799999999</v>
      </c>
      <c r="L26" s="253">
        <v>3.3096074300000016</v>
      </c>
      <c r="M26" s="253">
        <v>5.0789485899999978</v>
      </c>
      <c r="N26" s="217">
        <v>0.1838769510922027</v>
      </c>
      <c r="O26" s="254">
        <v>0.5346075622026254</v>
      </c>
      <c r="P26" s="22"/>
      <c r="R26" s="253">
        <v>6.1568500300000002</v>
      </c>
      <c r="S26" s="253">
        <v>5.6787157800000001</v>
      </c>
      <c r="T26" s="253">
        <v>5.8539821199999977</v>
      </c>
      <c r="U26" s="217">
        <v>-4.9192023278826325E-2</v>
      </c>
      <c r="V26" s="255">
        <v>3.0863728136786062E-2</v>
      </c>
      <c r="W26" s="22"/>
      <c r="Y26" s="253">
        <v>15.369857159999997</v>
      </c>
      <c r="Z26" s="253">
        <v>16.236436950000002</v>
      </c>
      <c r="AA26" s="253">
        <v>17.10772356</v>
      </c>
      <c r="AB26" s="217">
        <v>0.11306978210069474</v>
      </c>
      <c r="AC26" s="255">
        <v>5.3662426841746047E-2</v>
      </c>
      <c r="AD26" s="22"/>
      <c r="AE26" s="260"/>
      <c r="AF26" s="260"/>
      <c r="AG26" s="260"/>
    </row>
    <row r="27" spans="1:33" ht="15" customHeight="1">
      <c r="B27" s="33" t="s">
        <v>98</v>
      </c>
      <c r="C27" s="21"/>
      <c r="D27" s="128">
        <v>-4.0627410700000013</v>
      </c>
      <c r="E27" s="128">
        <v>1.1072315800000028</v>
      </c>
      <c r="F27" s="128">
        <v>1.4015567999999956</v>
      </c>
      <c r="G27" s="217">
        <v>1.3449781258149427</v>
      </c>
      <c r="H27" s="95">
        <v>0.26582083216953756</v>
      </c>
      <c r="I27" s="243"/>
      <c r="K27" s="253">
        <v>-1.9814657700000016</v>
      </c>
      <c r="L27" s="253">
        <v>-3.3521638500000011</v>
      </c>
      <c r="M27" s="253">
        <v>0.99778453499999953</v>
      </c>
      <c r="N27" s="217">
        <v>-1.5035588048538426</v>
      </c>
      <c r="O27" s="254">
        <v>1.2976538676652094</v>
      </c>
      <c r="P27" s="243"/>
      <c r="R27" s="253">
        <v>1.466125410000001</v>
      </c>
      <c r="S27" s="253">
        <v>2.6938514500000039</v>
      </c>
      <c r="T27" s="253">
        <v>3.3519493499999973</v>
      </c>
      <c r="U27" s="217">
        <v>1.2862637310132938</v>
      </c>
      <c r="V27" s="255">
        <v>0.2442962844146408</v>
      </c>
      <c r="W27" s="243"/>
      <c r="Y27" s="253">
        <v>-4.5780814300000019</v>
      </c>
      <c r="Z27" s="253">
        <v>0.44891918000000736</v>
      </c>
      <c r="AA27" s="253">
        <v>5.7512906549999956</v>
      </c>
      <c r="AB27" s="217" t="s">
        <v>134</v>
      </c>
      <c r="AC27" s="255" t="s">
        <v>134</v>
      </c>
      <c r="AD27" s="243"/>
      <c r="AE27" s="260"/>
      <c r="AF27" s="260"/>
      <c r="AG27" s="260"/>
    </row>
    <row r="28" spans="1:33" s="16" customFormat="1" ht="15" customHeight="1">
      <c r="B28" s="29" t="s">
        <v>137</v>
      </c>
      <c r="C28" s="32"/>
      <c r="D28" s="121">
        <v>8.0477527272824909E-2</v>
      </c>
      <c r="E28" s="121">
        <v>5.1579210514253071E-2</v>
      </c>
      <c r="F28" s="121">
        <v>7.3297096728575192E-2</v>
      </c>
      <c r="G28" s="225">
        <v>-0.71804305442497163</v>
      </c>
      <c r="H28" s="225">
        <v>2.1717886214322122</v>
      </c>
      <c r="I28" s="222"/>
      <c r="J28" s="239"/>
      <c r="K28" s="222">
        <v>9.6255682349328117E-2</v>
      </c>
      <c r="L28" s="222">
        <v>-2.1414773514003827E-2</v>
      </c>
      <c r="M28" s="222">
        <v>6.5770646117643217E-2</v>
      </c>
      <c r="N28" s="225">
        <v>-3.0485036231684899</v>
      </c>
      <c r="O28" s="225">
        <v>8.7185419631647036</v>
      </c>
      <c r="P28" s="222"/>
      <c r="Q28" s="239"/>
      <c r="R28" s="222">
        <v>0.10222073107983866</v>
      </c>
      <c r="S28" s="222">
        <v>7.397264642302015E-2</v>
      </c>
      <c r="T28" s="222">
        <v>5.5006046266171171E-2</v>
      </c>
      <c r="U28" s="225">
        <v>-4.7214684813667489</v>
      </c>
      <c r="V28" s="225">
        <v>-1.8966600156848978</v>
      </c>
      <c r="W28" s="222"/>
      <c r="X28" s="17"/>
      <c r="Y28" s="222">
        <v>9.3124059831050432E-2</v>
      </c>
      <c r="Z28" s="222">
        <v>3.6212361874606004E-2</v>
      </c>
      <c r="AA28" s="222">
        <v>6.4777578421847531E-2</v>
      </c>
      <c r="AB28" s="225">
        <v>-2.8346481409202902</v>
      </c>
      <c r="AC28" s="225">
        <v>2.8565216547241525</v>
      </c>
      <c r="AD28" s="222"/>
      <c r="AE28" s="260"/>
      <c r="AF28" s="260"/>
      <c r="AG28" s="260"/>
    </row>
    <row r="29" spans="1:33" s="16" customFormat="1" ht="15" customHeight="1">
      <c r="B29" s="29" t="s">
        <v>18</v>
      </c>
      <c r="C29" s="32"/>
      <c r="D29" s="146">
        <v>8.6803600700000345</v>
      </c>
      <c r="E29" s="146">
        <v>9.2656168499999989</v>
      </c>
      <c r="F29" s="146">
        <v>15.894845219999981</v>
      </c>
      <c r="G29" s="222">
        <v>0.83112740621598635</v>
      </c>
      <c r="H29" s="222">
        <v>0.71546541124242402</v>
      </c>
      <c r="I29" s="222"/>
      <c r="J29" s="239"/>
      <c r="K29" s="146">
        <v>11.032146589999943</v>
      </c>
      <c r="L29" s="146">
        <v>-4.3982331699999753</v>
      </c>
      <c r="M29" s="146">
        <v>15.115814780000022</v>
      </c>
      <c r="N29" s="222">
        <v>0.37016079841630356</v>
      </c>
      <c r="O29" s="222" t="s">
        <v>134</v>
      </c>
      <c r="P29" s="222"/>
      <c r="Q29" s="239"/>
      <c r="R29" s="146">
        <v>14.528353770000017</v>
      </c>
      <c r="S29" s="146">
        <v>12.40376116999998</v>
      </c>
      <c r="T29" s="146">
        <v>14.476259970000028</v>
      </c>
      <c r="U29" s="222">
        <v>-3.5856643377970565E-3</v>
      </c>
      <c r="V29" s="222">
        <v>0.16708631935066931</v>
      </c>
      <c r="W29" s="222"/>
      <c r="X29" s="17"/>
      <c r="Y29" s="146">
        <v>34.240860429999948</v>
      </c>
      <c r="Z29" s="146">
        <v>17.271144849999967</v>
      </c>
      <c r="AA29" s="146">
        <v>45.486919970000031</v>
      </c>
      <c r="AB29" s="222">
        <v>0.32843974709662693</v>
      </c>
      <c r="AC29" s="222">
        <v>1.6336945445744506</v>
      </c>
      <c r="AD29" s="222"/>
      <c r="AE29" s="260"/>
      <c r="AF29" s="260"/>
      <c r="AG29" s="260"/>
    </row>
    <row r="30" spans="1:33" s="42" customFormat="1" ht="15" customHeight="1">
      <c r="B30" s="12" t="s">
        <v>120</v>
      </c>
      <c r="C30" s="34"/>
      <c r="D30" s="128">
        <v>10.420867960000024</v>
      </c>
      <c r="E30" s="128">
        <v>4.7233911099999863</v>
      </c>
      <c r="F30" s="128">
        <v>4.2514657499999808</v>
      </c>
      <c r="G30" s="217">
        <v>-0.59202383464419495</v>
      </c>
      <c r="H30" s="95">
        <v>-9.9912403823787133E-2</v>
      </c>
      <c r="I30" s="151"/>
      <c r="J30" s="239"/>
      <c r="K30" s="253">
        <v>11.83477480999994</v>
      </c>
      <c r="L30" s="253">
        <v>-4.7018947799999733</v>
      </c>
      <c r="M30" s="253">
        <v>-3.9188072599999866</v>
      </c>
      <c r="N30" s="217">
        <v>-1.3311264745560467</v>
      </c>
      <c r="O30" s="254">
        <v>0.16654722333024885</v>
      </c>
      <c r="P30" s="151"/>
      <c r="Q30" s="239"/>
      <c r="R30" s="253">
        <v>10.483220659999997</v>
      </c>
      <c r="S30" s="253">
        <v>4.6468558200000079</v>
      </c>
      <c r="T30" s="253">
        <v>0.83779163000001888</v>
      </c>
      <c r="U30" s="217">
        <v>-0.92008261037595873</v>
      </c>
      <c r="V30" s="255">
        <v>-0.81970784925278406</v>
      </c>
      <c r="W30" s="151"/>
      <c r="X30" s="17"/>
      <c r="Y30" s="253">
        <v>32.738863429999952</v>
      </c>
      <c r="Z30" s="253">
        <v>4.6683521500000218</v>
      </c>
      <c r="AA30" s="253">
        <v>1.1704501500000062</v>
      </c>
      <c r="AB30" s="217">
        <v>-0.96424890703666044</v>
      </c>
      <c r="AC30" s="255">
        <v>-0.74927980743697731</v>
      </c>
      <c r="AD30" s="151"/>
      <c r="AE30" s="260"/>
      <c r="AF30" s="260"/>
      <c r="AG30" s="260"/>
    </row>
    <row r="31" spans="1:33" ht="15" customHeight="1">
      <c r="B31" s="33" t="s">
        <v>28</v>
      </c>
      <c r="C31" s="21"/>
      <c r="D31" s="128">
        <v>-2.2804561700000083</v>
      </c>
      <c r="E31" s="128">
        <v>-3.8027010499999951</v>
      </c>
      <c r="F31" s="128">
        <v>2.2451829699999983</v>
      </c>
      <c r="G31" s="217">
        <v>1.984532392920312</v>
      </c>
      <c r="H31" s="95">
        <v>1.590417953049452</v>
      </c>
      <c r="K31" s="253">
        <v>-1.9848407099999976</v>
      </c>
      <c r="L31" s="253">
        <v>0.34545856999999464</v>
      </c>
      <c r="M31" s="253">
        <v>2.7610953199999901</v>
      </c>
      <c r="N31" s="217">
        <v>-2.3910916407997265</v>
      </c>
      <c r="O31" s="255" t="s">
        <v>134</v>
      </c>
      <c r="R31" s="253">
        <v>-3.4917180400000016</v>
      </c>
      <c r="S31" s="253">
        <v>-0.61946361000000205</v>
      </c>
      <c r="T31" s="253">
        <v>1.2836498000000001</v>
      </c>
      <c r="U31" s="217">
        <v>1.3676269920122186</v>
      </c>
      <c r="V31" s="255" t="s">
        <v>134</v>
      </c>
      <c r="Y31" s="253">
        <v>-7.7570149199999889</v>
      </c>
      <c r="Z31" s="253">
        <v>-4.0767060900000027</v>
      </c>
      <c r="AA31" s="253">
        <v>6.2899280899999939</v>
      </c>
      <c r="AB31" s="217">
        <v>1.810869665054093</v>
      </c>
      <c r="AC31" s="255" t="s">
        <v>134</v>
      </c>
      <c r="AE31" s="260"/>
      <c r="AF31" s="260"/>
      <c r="AG31" s="260"/>
    </row>
    <row r="32" spans="1:33" ht="15" customHeight="1">
      <c r="A32" s="34"/>
      <c r="B32" s="33" t="s">
        <v>119</v>
      </c>
      <c r="C32" s="51"/>
      <c r="D32" s="128">
        <v>4.6779087499999985</v>
      </c>
      <c r="E32" s="128">
        <v>7.2480632600000003</v>
      </c>
      <c r="F32" s="128">
        <v>6.1743852800000001</v>
      </c>
      <c r="G32" s="217">
        <v>0.31990289036741082</v>
      </c>
      <c r="H32" s="95">
        <v>-0.14813308624461419</v>
      </c>
      <c r="K32" s="253">
        <v>4.290204479999999</v>
      </c>
      <c r="L32" s="253">
        <v>3.3093345900000015</v>
      </c>
      <c r="M32" s="253">
        <v>5.078644419999998</v>
      </c>
      <c r="N32" s="217">
        <v>0.1837767742016807</v>
      </c>
      <c r="O32" s="254">
        <v>0.53464217107161593</v>
      </c>
      <c r="R32" s="253">
        <v>6.1568500300000011</v>
      </c>
      <c r="S32" s="253">
        <v>5.6784891999999996</v>
      </c>
      <c r="T32" s="253">
        <v>5.8539773899999989</v>
      </c>
      <c r="U32" s="217">
        <v>-4.9192791528820501E-2</v>
      </c>
      <c r="V32" s="255">
        <v>3.0904028134807193E-2</v>
      </c>
      <c r="Y32" s="253">
        <v>15.124963259999999</v>
      </c>
      <c r="Z32" s="253">
        <v>16.235887050000002</v>
      </c>
      <c r="AA32" s="253">
        <v>17.10700709</v>
      </c>
      <c r="AB32" s="217">
        <v>0.13104453848438635</v>
      </c>
      <c r="AC32" s="255">
        <v>5.3653984985070347E-2</v>
      </c>
      <c r="AE32" s="260"/>
      <c r="AF32" s="260"/>
      <c r="AG32" s="260"/>
    </row>
    <row r="33" spans="2:33" ht="15" customHeight="1">
      <c r="B33" s="33" t="s">
        <v>98</v>
      </c>
      <c r="C33" s="21"/>
      <c r="D33" s="128">
        <v>-4.1379604700000012</v>
      </c>
      <c r="E33" s="128">
        <v>1.0968635300000025</v>
      </c>
      <c r="F33" s="128">
        <v>3.2238112200000071</v>
      </c>
      <c r="G33" s="217">
        <v>1.7790821694340657</v>
      </c>
      <c r="H33" s="95">
        <v>1.9391178864338752</v>
      </c>
      <c r="K33" s="253">
        <v>-3.1079919900000017</v>
      </c>
      <c r="L33" s="253">
        <v>-3.3511315500000021</v>
      </c>
      <c r="M33" s="253">
        <v>11.194882299999998</v>
      </c>
      <c r="N33" s="217" t="s">
        <v>136</v>
      </c>
      <c r="O33" s="255" t="s">
        <v>134</v>
      </c>
      <c r="R33" s="253">
        <v>1.3800011200000011</v>
      </c>
      <c r="S33" s="253">
        <v>2.6978797600000042</v>
      </c>
      <c r="T33" s="253">
        <v>6.5008411499999985</v>
      </c>
      <c r="U33" s="217" t="s">
        <v>134</v>
      </c>
      <c r="V33" s="255">
        <v>1.4096111496088279</v>
      </c>
      <c r="Y33" s="253">
        <v>-5.8659513400000014</v>
      </c>
      <c r="Z33" s="253">
        <v>0.44361174000000453</v>
      </c>
      <c r="AA33" s="253">
        <v>20.919534639999998</v>
      </c>
      <c r="AB33" s="217" t="s">
        <v>134</v>
      </c>
      <c r="AC33" s="255" t="s">
        <v>134</v>
      </c>
      <c r="AE33" s="260"/>
      <c r="AF33" s="260"/>
      <c r="AG33" s="260"/>
    </row>
    <row r="34" spans="2:33" s="16" customFormat="1" ht="15" customHeight="1">
      <c r="B34" s="29" t="s">
        <v>121</v>
      </c>
      <c r="C34" s="32"/>
      <c r="D34" s="121">
        <v>4.907997402245716E-2</v>
      </c>
      <c r="E34" s="121">
        <v>5.1501558227235879E-2</v>
      </c>
      <c r="F34" s="121">
        <v>7.7412366362823906E-2</v>
      </c>
      <c r="G34" s="225">
        <v>2.8332392340366748</v>
      </c>
      <c r="H34" s="225">
        <v>2.5910808135588028</v>
      </c>
      <c r="I34" s="222"/>
      <c r="J34" s="239"/>
      <c r="K34" s="222">
        <v>6.1931769572184547E-2</v>
      </c>
      <c r="L34" s="222">
        <v>-2.5985365318406801E-2</v>
      </c>
      <c r="M34" s="222">
        <v>7.2862483000542072E-2</v>
      </c>
      <c r="N34" s="225">
        <v>1.0930713428357524</v>
      </c>
      <c r="O34" s="225">
        <v>9.884784831894887</v>
      </c>
      <c r="P34" s="222"/>
      <c r="Q34" s="239"/>
      <c r="R34" s="222">
        <v>7.8720948443252212E-2</v>
      </c>
      <c r="S34" s="222">
        <v>6.7013161645334177E-2</v>
      </c>
      <c r="T34" s="222">
        <v>7.2344322485596399E-2</v>
      </c>
      <c r="U34" s="225">
        <v>-0.63766259576558126</v>
      </c>
      <c r="V34" s="225">
        <v>0.53311608402622224</v>
      </c>
      <c r="W34" s="222"/>
      <c r="X34" s="17"/>
      <c r="Y34" s="222">
        <v>6.3461821641716307E-2</v>
      </c>
      <c r="Z34" s="222">
        <v>3.2327110948041513E-2</v>
      </c>
      <c r="AA34" s="222">
        <v>7.4217594219016594E-2</v>
      </c>
      <c r="AB34" s="225">
        <v>1.0755772577300289</v>
      </c>
      <c r="AC34" s="225">
        <v>4.1890483270975079</v>
      </c>
      <c r="AD34" s="222"/>
      <c r="AE34" s="260"/>
      <c r="AF34" s="260"/>
      <c r="AG34" s="260"/>
    </row>
    <row r="35" spans="2:33" ht="6" customHeight="1">
      <c r="B35" s="21"/>
      <c r="C35" s="21"/>
      <c r="D35" s="21"/>
      <c r="E35" s="21"/>
      <c r="F35" s="21"/>
      <c r="G35" s="21"/>
      <c r="H35" s="21"/>
      <c r="K35" s="21"/>
      <c r="L35" s="21"/>
      <c r="M35" s="21"/>
      <c r="N35" s="21"/>
      <c r="O35" s="21"/>
      <c r="R35" s="21"/>
      <c r="S35" s="21"/>
      <c r="T35" s="21"/>
      <c r="U35" s="21"/>
      <c r="V35" s="21"/>
      <c r="Y35" s="21"/>
      <c r="Z35" s="21"/>
      <c r="AA35" s="21"/>
      <c r="AB35" s="21"/>
      <c r="AC35" s="21"/>
    </row>
    <row r="36" spans="2:33" ht="15" customHeight="1">
      <c r="B36" s="81" t="s">
        <v>36</v>
      </c>
      <c r="C36" s="81"/>
      <c r="D36" s="22"/>
      <c r="E36" s="22"/>
      <c r="F36" s="22"/>
      <c r="G36" s="22"/>
      <c r="H36" s="22"/>
      <c r="K36" s="22"/>
      <c r="L36" s="22"/>
      <c r="M36" s="22"/>
      <c r="N36" s="22"/>
      <c r="O36" s="22"/>
      <c r="R36" s="22"/>
      <c r="S36" s="22"/>
      <c r="T36" s="22"/>
      <c r="U36" s="22"/>
      <c r="V36" s="22"/>
      <c r="Y36" s="22"/>
      <c r="Z36" s="22"/>
      <c r="AA36" s="22"/>
      <c r="AB36" s="22"/>
      <c r="AC36" s="22"/>
    </row>
    <row r="37" spans="2:33" ht="15" customHeight="1">
      <c r="B37" s="81" t="s">
        <v>118</v>
      </c>
      <c r="C37" s="81"/>
      <c r="D37" s="22"/>
      <c r="E37" s="22"/>
      <c r="F37" s="22"/>
      <c r="G37" s="22"/>
      <c r="H37" s="22"/>
      <c r="K37" s="22"/>
      <c r="L37" s="22"/>
      <c r="M37" s="22"/>
      <c r="N37" s="22"/>
      <c r="O37" s="22"/>
      <c r="R37" s="22"/>
      <c r="S37" s="22"/>
      <c r="T37" s="22"/>
      <c r="U37" s="22"/>
      <c r="V37" s="22"/>
      <c r="Y37" s="22"/>
      <c r="Z37" s="22"/>
      <c r="AA37" s="22"/>
      <c r="AB37" s="22"/>
      <c r="AC37" s="22"/>
    </row>
    <row r="38" spans="2:33" ht="15" customHeight="1">
      <c r="B38" s="81"/>
      <c r="C38" s="81"/>
      <c r="D38" s="22"/>
      <c r="E38" s="22"/>
      <c r="F38" s="22"/>
      <c r="G38" s="22"/>
      <c r="H38" s="22"/>
      <c r="K38" s="22"/>
      <c r="L38" s="22"/>
      <c r="M38" s="22"/>
      <c r="N38" s="22"/>
      <c r="O38" s="22"/>
      <c r="R38" s="22"/>
      <c r="S38" s="22"/>
      <c r="T38" s="22"/>
      <c r="U38" s="22"/>
      <c r="V38" s="22"/>
      <c r="Y38" s="22"/>
      <c r="Z38" s="22"/>
      <c r="AA38" s="22"/>
      <c r="AB38" s="22"/>
      <c r="AC38" s="22"/>
    </row>
    <row r="39" spans="2:33" ht="16.399999999999999" customHeight="1">
      <c r="B39" s="81"/>
      <c r="C39" s="81"/>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3"/>
      <c r="AC39" s="33"/>
    </row>
    <row r="40" spans="2:33" ht="15" customHeight="1">
      <c r="B40" s="94"/>
      <c r="C40" s="94"/>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3"/>
      <c r="AC40" s="33"/>
    </row>
    <row r="41" spans="2:33" ht="15" customHeight="1">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3"/>
      <c r="AC41" s="33"/>
    </row>
    <row r="42" spans="2:33" ht="15" customHeight="1">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151"/>
      <c r="AC42" s="151"/>
    </row>
    <row r="43" spans="2:33" ht="15" customHeight="1">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151"/>
      <c r="AC43" s="151"/>
    </row>
    <row r="44" spans="2:33" ht="15" customHeight="1">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row>
    <row r="45" spans="2:33" ht="15" customHeight="1">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row>
    <row r="46" spans="2:33" ht="15" customHeight="1">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row>
  </sheetData>
  <pageMargins left="0.51181102362204722" right="0.11811023622047245" top="0.74803149606299213" bottom="0.74803149606299213" header="0.31496062992125984" footer="0.31496062992125984"/>
  <pageSetup paperSize="9" scale="55"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G58"/>
  <sheetViews>
    <sheetView showGridLines="0" zoomScale="80" zoomScaleNormal="80" workbookViewId="0">
      <pane xSplit="2" topLeftCell="C1" activePane="topRight" state="frozen"/>
      <selection activeCell="B27" sqref="B27:O27"/>
      <selection pane="topRight"/>
    </sheetView>
  </sheetViews>
  <sheetFormatPr defaultColWidth="9.08984375" defaultRowHeight="15" customHeight="1"/>
  <cols>
    <col min="1" max="1" width="1.90625" style="17" customWidth="1"/>
    <col min="2" max="2" width="64.36328125" style="17" customWidth="1"/>
    <col min="3" max="3" width="1.90625" style="34" customWidth="1"/>
    <col min="4" max="5" width="12.08984375" style="15" customWidth="1"/>
    <col min="6" max="8" width="12.08984375" style="17" customWidth="1"/>
    <col min="9" max="9" width="1.90625" style="17" customWidth="1"/>
    <col min="10" max="10" width="3.36328125" style="17" customWidth="1"/>
    <col min="11" max="12" width="12.08984375" style="15" customWidth="1"/>
    <col min="13" max="15" width="12.08984375" style="17" customWidth="1"/>
    <col min="16" max="16" width="1.90625" style="17" customWidth="1"/>
    <col min="17" max="17" width="3.36328125" style="17" customWidth="1"/>
    <col min="18" max="19" width="12.08984375" style="15" customWidth="1"/>
    <col min="20" max="22" width="12.08984375" style="17" customWidth="1"/>
    <col min="23" max="23" width="1.90625" style="17" customWidth="1"/>
    <col min="24" max="24" width="3.36328125" style="17" customWidth="1"/>
    <col min="25" max="26" width="12.08984375" style="15" customWidth="1"/>
    <col min="27" max="29" width="12.08984375" style="17" customWidth="1"/>
    <col min="30" max="30" width="1.90625" style="17" customWidth="1"/>
    <col min="31" max="16384" width="9.08984375" style="17"/>
  </cols>
  <sheetData>
    <row r="2" spans="2:33" ht="15" customHeight="1">
      <c r="B2" s="80" t="s">
        <v>4</v>
      </c>
      <c r="C2" s="32"/>
      <c r="D2" s="143"/>
      <c r="E2" s="143"/>
      <c r="F2" s="143"/>
      <c r="K2" s="143"/>
      <c r="L2" s="143"/>
      <c r="M2" s="143"/>
      <c r="R2" s="143"/>
      <c r="S2" s="143"/>
      <c r="T2" s="143"/>
      <c r="Y2" s="143"/>
      <c r="Z2" s="143"/>
      <c r="AA2" s="143"/>
    </row>
    <row r="3" spans="2:33" ht="15" customHeight="1">
      <c r="B3" s="33" t="s">
        <v>37</v>
      </c>
      <c r="C3" s="33"/>
    </row>
    <row r="4" spans="2:33" ht="15" customHeight="1">
      <c r="B4" s="33"/>
      <c r="C4" s="33"/>
    </row>
    <row r="5" spans="2:33" ht="29.15" customHeight="1" thickBot="1">
      <c r="B5" s="12"/>
      <c r="C5" s="12"/>
      <c r="D5" s="190" t="s">
        <v>38</v>
      </c>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row>
    <row r="6" spans="2:33" ht="15" customHeight="1">
      <c r="B6" s="14"/>
      <c r="C6" s="15"/>
      <c r="D6" s="98" t="s">
        <v>146</v>
      </c>
      <c r="E6" s="98" t="s">
        <v>96</v>
      </c>
      <c r="F6" s="98" t="s">
        <v>130</v>
      </c>
      <c r="G6" s="149" t="s">
        <v>154</v>
      </c>
      <c r="H6" s="149" t="s">
        <v>149</v>
      </c>
      <c r="I6" s="101"/>
      <c r="J6" s="149"/>
      <c r="K6" s="98" t="s">
        <v>155</v>
      </c>
      <c r="L6" s="98" t="s">
        <v>156</v>
      </c>
      <c r="M6" s="184" t="s">
        <v>157</v>
      </c>
      <c r="N6" s="149" t="s">
        <v>154</v>
      </c>
      <c r="O6" s="149" t="s">
        <v>149</v>
      </c>
      <c r="P6" s="101"/>
      <c r="Q6" s="149"/>
      <c r="R6" s="98" t="s">
        <v>164</v>
      </c>
      <c r="S6" s="98" t="s">
        <v>165</v>
      </c>
      <c r="T6" s="184" t="s">
        <v>166</v>
      </c>
      <c r="U6" s="149" t="s">
        <v>154</v>
      </c>
      <c r="V6" s="149" t="s">
        <v>149</v>
      </c>
      <c r="W6" s="101"/>
      <c r="X6" s="149"/>
      <c r="Y6" s="98" t="s">
        <v>167</v>
      </c>
      <c r="Z6" s="98" t="s">
        <v>168</v>
      </c>
      <c r="AA6" s="184" t="s">
        <v>169</v>
      </c>
      <c r="AB6" s="149" t="s">
        <v>154</v>
      </c>
      <c r="AC6" s="149" t="s">
        <v>149</v>
      </c>
      <c r="AD6" s="101"/>
    </row>
    <row r="7" spans="2:33" s="8" customFormat="1" ht="15" customHeight="1">
      <c r="B7" s="47" t="s">
        <v>16</v>
      </c>
      <c r="C7" s="12"/>
      <c r="D7" s="266">
        <v>27.516781490000074</v>
      </c>
      <c r="E7" s="266">
        <v>23.745958709999954</v>
      </c>
      <c r="F7" s="266">
        <v>29.053104659999988</v>
      </c>
      <c r="G7" s="266">
        <v>1.536323169999914</v>
      </c>
      <c r="H7" s="266">
        <v>5.3071459500000344</v>
      </c>
      <c r="I7" s="115"/>
      <c r="J7" s="240"/>
      <c r="K7" s="266">
        <v>30.303763639999957</v>
      </c>
      <c r="L7" s="266">
        <v>11.943176555809995</v>
      </c>
      <c r="M7" s="266">
        <v>28.254168575060042</v>
      </c>
      <c r="N7" s="266">
        <v>-2.0495950649399148</v>
      </c>
      <c r="O7" s="266">
        <v>16.310992019250047</v>
      </c>
      <c r="P7" s="115"/>
      <c r="Q7" s="240"/>
      <c r="R7" s="304">
        <v>31.88754385</v>
      </c>
      <c r="S7" s="304">
        <v>29.712617129999995</v>
      </c>
      <c r="T7" s="304">
        <v>25.607808772970017</v>
      </c>
      <c r="U7" s="304">
        <f t="shared" ref="U7:U23" si="0">+T7-R7</f>
        <v>-6.2797350770299829</v>
      </c>
      <c r="V7" s="304">
        <f t="shared" ref="V7:V23" si="1">+T7-S7</f>
        <v>-4.1048083570299774</v>
      </c>
      <c r="W7" s="115"/>
      <c r="X7" s="240"/>
      <c r="Y7" s="304">
        <v>89.708088969999991</v>
      </c>
      <c r="Z7" s="304">
        <v>65.401752400000007</v>
      </c>
      <c r="AA7" s="304">
        <v>82.915082772970024</v>
      </c>
      <c r="AB7" s="304">
        <f t="shared" ref="AB7:AB23" si="2">+AA7-Y7</f>
        <v>-6.7930061970299676</v>
      </c>
      <c r="AC7" s="304">
        <f t="shared" ref="AC7:AC23" si="3">+AA7-Z7</f>
        <v>17.513330372970017</v>
      </c>
      <c r="AD7" s="115"/>
      <c r="AE7" s="269"/>
      <c r="AF7" s="269"/>
      <c r="AG7" s="269"/>
    </row>
    <row r="8" spans="2:33" s="8" customFormat="1" ht="15" customHeight="1">
      <c r="B8" s="55" t="s">
        <v>132</v>
      </c>
      <c r="C8" s="12"/>
      <c r="D8" s="267">
        <v>-6.5065676499999991</v>
      </c>
      <c r="E8" s="267">
        <v>-3.5053374800000006</v>
      </c>
      <c r="F8" s="267">
        <v>-5.0456002099999999</v>
      </c>
      <c r="G8" s="267">
        <v>1.4609674399999992</v>
      </c>
      <c r="H8" s="267">
        <v>-1.5402627299999989</v>
      </c>
      <c r="I8" s="210"/>
      <c r="J8" s="240"/>
      <c r="K8" s="267">
        <v>-4.9167606299999997</v>
      </c>
      <c r="L8" s="267">
        <v>1.2089180099999992</v>
      </c>
      <c r="M8" s="267">
        <v>-4.2726079100000023</v>
      </c>
      <c r="N8" s="267">
        <v>0.64415271999999746</v>
      </c>
      <c r="O8" s="267">
        <v>-5.4815259200000019</v>
      </c>
      <c r="P8" s="210"/>
      <c r="Q8" s="240"/>
      <c r="R8" s="262">
        <v>-5.0284117300000011</v>
      </c>
      <c r="S8" s="262">
        <v>-5.4418558699999995</v>
      </c>
      <c r="T8" s="262">
        <v>-4.5624130599999999</v>
      </c>
      <c r="U8" s="262">
        <f t="shared" si="0"/>
        <v>0.46599867000000117</v>
      </c>
      <c r="V8" s="262">
        <f t="shared" si="1"/>
        <v>0.87944280999999958</v>
      </c>
      <c r="W8" s="210"/>
      <c r="X8" s="240"/>
      <c r="Y8" s="262">
        <v>-16.451740009999998</v>
      </c>
      <c r="Z8" s="262">
        <v>-7.7382753400000013</v>
      </c>
      <c r="AA8" s="262">
        <v>-13.880621060000001</v>
      </c>
      <c r="AB8" s="262">
        <f t="shared" si="2"/>
        <v>2.5711189499999971</v>
      </c>
      <c r="AC8" s="262">
        <f t="shared" si="3"/>
        <v>-6.1423457199999998</v>
      </c>
      <c r="AD8" s="210"/>
      <c r="AE8" s="269"/>
      <c r="AF8" s="269"/>
      <c r="AG8" s="269"/>
    </row>
    <row r="9" spans="2:33" s="8" customFormat="1" ht="15" customHeight="1">
      <c r="B9" s="55" t="s">
        <v>39</v>
      </c>
      <c r="C9" s="12"/>
      <c r="D9" s="267">
        <v>-5.5530198000000004</v>
      </c>
      <c r="E9" s="267">
        <v>-1.3970379999999947E-2</v>
      </c>
      <c r="F9" s="267">
        <v>0.84497576999999979</v>
      </c>
      <c r="G9" s="267">
        <v>6.39799557</v>
      </c>
      <c r="H9" s="267">
        <v>0.85894614999999974</v>
      </c>
      <c r="I9" s="165"/>
      <c r="J9" s="240"/>
      <c r="K9" s="267">
        <v>-6.1142518599999995</v>
      </c>
      <c r="L9" s="267">
        <v>-0.7736096158100001</v>
      </c>
      <c r="M9" s="267">
        <v>1.4712495149400011</v>
      </c>
      <c r="N9" s="267">
        <v>7.5855013749400007</v>
      </c>
      <c r="O9" s="267">
        <v>2.244859130750001</v>
      </c>
      <c r="P9" s="165"/>
      <c r="Q9" s="240"/>
      <c r="R9" s="262">
        <v>-2.9446231100000002</v>
      </c>
      <c r="S9" s="262">
        <v>-1.28816168</v>
      </c>
      <c r="T9" s="262">
        <v>3.4694276670299984</v>
      </c>
      <c r="U9" s="262">
        <f t="shared" si="0"/>
        <v>6.414050777029999</v>
      </c>
      <c r="V9" s="262">
        <f t="shared" si="1"/>
        <v>4.7575893470299988</v>
      </c>
      <c r="W9" s="165"/>
      <c r="X9" s="240"/>
      <c r="Y9" s="262">
        <v>-14.611894769999999</v>
      </c>
      <c r="Z9" s="262">
        <v>-2.0757416800000001</v>
      </c>
      <c r="AA9" s="262">
        <v>5.7856536670299983</v>
      </c>
      <c r="AB9" s="262">
        <f t="shared" si="2"/>
        <v>20.397548437029997</v>
      </c>
      <c r="AC9" s="262">
        <f t="shared" si="3"/>
        <v>7.8613953470299984</v>
      </c>
      <c r="AD9" s="165"/>
      <c r="AE9" s="269"/>
      <c r="AF9" s="269"/>
      <c r="AG9" s="269"/>
    </row>
    <row r="10" spans="2:33" s="8" customFormat="1" ht="15" customHeight="1">
      <c r="B10" s="54" t="s">
        <v>40</v>
      </c>
      <c r="C10" s="12"/>
      <c r="D10" s="268">
        <v>-6.3442450300000015</v>
      </c>
      <c r="E10" s="268">
        <v>-5.5838094100000069</v>
      </c>
      <c r="F10" s="268">
        <v>-5.8700685578999989</v>
      </c>
      <c r="G10" s="268">
        <v>0.47417647210000258</v>
      </c>
      <c r="H10" s="268">
        <v>-0.28625914789999207</v>
      </c>
      <c r="I10" s="165"/>
      <c r="J10" s="240"/>
      <c r="K10" s="268">
        <v>-8.3556325200000021</v>
      </c>
      <c r="L10" s="268">
        <v>-5.3190962599999994</v>
      </c>
      <c r="M10" s="268">
        <v>-5.8643428124899994</v>
      </c>
      <c r="N10" s="268">
        <v>2.4912897075100027</v>
      </c>
      <c r="O10" s="268">
        <v>-0.54524655249000009</v>
      </c>
      <c r="P10" s="165"/>
      <c r="Q10" s="240"/>
      <c r="R10" s="263">
        <v>-3.7551957199999997</v>
      </c>
      <c r="S10" s="263">
        <v>-7.3332273600000004</v>
      </c>
      <c r="T10" s="263">
        <v>-9.7373917652199999</v>
      </c>
      <c r="U10" s="263">
        <f t="shared" si="0"/>
        <v>-5.9821960452200003</v>
      </c>
      <c r="V10" s="263">
        <f t="shared" si="1"/>
        <v>-2.4041644052199995</v>
      </c>
      <c r="W10" s="165"/>
      <c r="X10" s="240"/>
      <c r="Y10" s="263">
        <v>-18.455073479999999</v>
      </c>
      <c r="Z10" s="263">
        <v>-18.236133030000001</v>
      </c>
      <c r="AA10" s="263">
        <v>-21.471802765220001</v>
      </c>
      <c r="AB10" s="263">
        <f t="shared" si="2"/>
        <v>-3.0167292852200021</v>
      </c>
      <c r="AC10" s="263">
        <f t="shared" si="3"/>
        <v>-3.2356697352200001</v>
      </c>
      <c r="AD10" s="165"/>
      <c r="AE10" s="269"/>
      <c r="AF10" s="269"/>
      <c r="AG10" s="269"/>
    </row>
    <row r="11" spans="2:33" s="8" customFormat="1" ht="15" customHeight="1">
      <c r="B11" s="54" t="s">
        <v>41</v>
      </c>
      <c r="C11" s="12"/>
      <c r="D11" s="268">
        <v>-1.3598952018300787</v>
      </c>
      <c r="E11" s="268">
        <v>-2.8204849819600932</v>
      </c>
      <c r="F11" s="268">
        <v>-6.1497119300000005</v>
      </c>
      <c r="G11" s="268">
        <v>-4.7898167281699218</v>
      </c>
      <c r="H11" s="268">
        <v>-3.3292269480399073</v>
      </c>
      <c r="I11" s="165"/>
      <c r="J11" s="240"/>
      <c r="K11" s="268">
        <v>-12.4428934883399</v>
      </c>
      <c r="L11" s="268">
        <v>-14.98527442</v>
      </c>
      <c r="M11" s="268">
        <v>5.407773198549692</v>
      </c>
      <c r="N11" s="268">
        <v>17.850666686889593</v>
      </c>
      <c r="O11" s="268">
        <v>20.393047618549691</v>
      </c>
      <c r="P11" s="165"/>
      <c r="Q11" s="240"/>
      <c r="R11" s="263">
        <v>-2.709164110000001</v>
      </c>
      <c r="S11" s="263">
        <v>-3.5177902599999999</v>
      </c>
      <c r="T11" s="263">
        <v>-1.2430987442429942</v>
      </c>
      <c r="U11" s="263">
        <f t="shared" si="0"/>
        <v>1.4660653657570069</v>
      </c>
      <c r="V11" s="263">
        <f t="shared" si="1"/>
        <v>2.2746915157570058</v>
      </c>
      <c r="W11" s="165"/>
      <c r="X11" s="240"/>
      <c r="Y11" s="263">
        <v>-16.5119528</v>
      </c>
      <c r="Z11" s="263">
        <v>-21.323549679999996</v>
      </c>
      <c r="AA11" s="263">
        <v>-1.9850407442429943</v>
      </c>
      <c r="AB11" s="263">
        <f t="shared" si="2"/>
        <v>14.526912055757006</v>
      </c>
      <c r="AC11" s="263">
        <f t="shared" si="3"/>
        <v>19.338508935757002</v>
      </c>
      <c r="AD11" s="165"/>
      <c r="AE11" s="269"/>
      <c r="AF11" s="269"/>
      <c r="AG11" s="269"/>
    </row>
    <row r="12" spans="2:33" s="8" customFormat="1" ht="15" customHeight="1">
      <c r="B12" s="47" t="s">
        <v>42</v>
      </c>
      <c r="C12" s="12"/>
      <c r="D12" s="266">
        <v>7.7530538081699962</v>
      </c>
      <c r="E12" s="266">
        <v>11.822356458039854</v>
      </c>
      <c r="F12" s="266">
        <v>12.832699732099991</v>
      </c>
      <c r="G12" s="266">
        <v>5.0796459239299949</v>
      </c>
      <c r="H12" s="266">
        <v>1.0103432740601366</v>
      </c>
      <c r="I12" s="115"/>
      <c r="J12" s="240"/>
      <c r="K12" s="266">
        <v>-1.5257748583399462</v>
      </c>
      <c r="L12" s="266">
        <v>-7.9258857300000063</v>
      </c>
      <c r="M12" s="266">
        <v>24.996240566059736</v>
      </c>
      <c r="N12" s="266">
        <v>26.522015424399683</v>
      </c>
      <c r="O12" s="266">
        <v>32.922126296059744</v>
      </c>
      <c r="P12" s="115"/>
      <c r="Q12" s="240"/>
      <c r="R12" s="304">
        <v>17.450149179999997</v>
      </c>
      <c r="S12" s="304">
        <v>12.131581960000002</v>
      </c>
      <c r="T12" s="304">
        <v>13.534332870537011</v>
      </c>
      <c r="U12" s="304">
        <f t="shared" si="0"/>
        <v>-3.9158163094629863</v>
      </c>
      <c r="V12" s="304">
        <f t="shared" si="1"/>
        <v>1.4027509105370086</v>
      </c>
      <c r="W12" s="115"/>
      <c r="X12" s="240"/>
      <c r="Y12" s="304">
        <v>23.677427909999995</v>
      </c>
      <c r="Z12" s="304">
        <v>16.028052670000008</v>
      </c>
      <c r="AA12" s="304">
        <v>51.363271870537005</v>
      </c>
      <c r="AB12" s="304">
        <f t="shared" si="2"/>
        <v>27.68584396053701</v>
      </c>
      <c r="AC12" s="304">
        <f t="shared" si="3"/>
        <v>35.335219200536997</v>
      </c>
      <c r="AD12" s="115"/>
      <c r="AE12" s="269"/>
      <c r="AF12" s="269"/>
      <c r="AG12" s="269"/>
    </row>
    <row r="13" spans="2:33" s="8" customFormat="1" ht="15" customHeight="1">
      <c r="B13" s="55" t="s">
        <v>43</v>
      </c>
      <c r="C13" s="12"/>
      <c r="D13" s="267">
        <v>-7.0255059999999994E-2</v>
      </c>
      <c r="E13" s="267">
        <v>-4.9456260000000002E-2</v>
      </c>
      <c r="F13" s="267">
        <v>0.23029651475999999</v>
      </c>
      <c r="G13" s="267">
        <v>0.30055157476</v>
      </c>
      <c r="H13" s="267">
        <v>0.27975277475999999</v>
      </c>
      <c r="I13" s="165"/>
      <c r="J13" s="242"/>
      <c r="K13" s="267">
        <v>-1.5764051100000001</v>
      </c>
      <c r="L13" s="267">
        <v>0.66500661000000005</v>
      </c>
      <c r="M13" s="267">
        <v>-0.19756016305999999</v>
      </c>
      <c r="N13" s="267">
        <v>1.3788449469400001</v>
      </c>
      <c r="O13" s="267">
        <v>-0.86256677306000007</v>
      </c>
      <c r="P13" s="165"/>
      <c r="Q13" s="242"/>
      <c r="R13" s="262">
        <v>4.7646159899999994</v>
      </c>
      <c r="S13" s="262">
        <v>-8.5058509600000001</v>
      </c>
      <c r="T13" s="262">
        <v>-2.4111185690351298</v>
      </c>
      <c r="U13" s="262">
        <f t="shared" si="0"/>
        <v>-7.1757345590351296</v>
      </c>
      <c r="V13" s="262">
        <f t="shared" si="1"/>
        <v>6.0947323909648699</v>
      </c>
      <c r="W13" s="165"/>
      <c r="X13" s="242"/>
      <c r="Y13" s="262">
        <v>3.1179558199999988</v>
      </c>
      <c r="Z13" s="262">
        <v>-7.8903006100000006</v>
      </c>
      <c r="AA13" s="262">
        <v>-2.3783825690351299</v>
      </c>
      <c r="AB13" s="262">
        <f t="shared" si="2"/>
        <v>-5.4963383890351292</v>
      </c>
      <c r="AC13" s="262">
        <f t="shared" si="3"/>
        <v>5.5119180409648703</v>
      </c>
      <c r="AD13" s="165"/>
      <c r="AE13" s="269"/>
      <c r="AF13" s="269"/>
      <c r="AG13" s="269"/>
    </row>
    <row r="14" spans="2:33" s="8" customFormat="1" ht="15" customHeight="1">
      <c r="B14" s="54" t="s">
        <v>44</v>
      </c>
      <c r="C14" s="12"/>
      <c r="D14" s="268">
        <v>-3.3693429999999998</v>
      </c>
      <c r="E14" s="268">
        <v>-3.1559279999999998</v>
      </c>
      <c r="F14" s="268">
        <v>-3.118935</v>
      </c>
      <c r="G14" s="268">
        <v>0.25040799999999974</v>
      </c>
      <c r="H14" s="268">
        <v>3.6992999999999936E-2</v>
      </c>
      <c r="I14" s="165"/>
      <c r="J14" s="242"/>
      <c r="K14" s="268">
        <v>-3.2965990000000001</v>
      </c>
      <c r="L14" s="268">
        <v>-1.9125209999999999</v>
      </c>
      <c r="M14" s="268">
        <v>-3.444925</v>
      </c>
      <c r="N14" s="268">
        <v>-0.14832599999999996</v>
      </c>
      <c r="O14" s="268">
        <v>-1.5324040000000003</v>
      </c>
      <c r="P14" s="165"/>
      <c r="Q14" s="242"/>
      <c r="R14" s="263">
        <v>-3.9544380000000001</v>
      </c>
      <c r="S14" s="263">
        <v>-3.2212230000000002</v>
      </c>
      <c r="T14" s="263">
        <v>-2.9796390000000001</v>
      </c>
      <c r="U14" s="263">
        <f t="shared" si="0"/>
        <v>0.97479899999999997</v>
      </c>
      <c r="V14" s="263">
        <f t="shared" si="1"/>
        <v>0.24158400000000002</v>
      </c>
      <c r="W14" s="165"/>
      <c r="X14" s="242"/>
      <c r="Y14" s="263">
        <v>-10.620379999999999</v>
      </c>
      <c r="Z14" s="263">
        <v>-8.2896720000000013</v>
      </c>
      <c r="AA14" s="263">
        <v>-9.5434990000000006</v>
      </c>
      <c r="AB14" s="263">
        <f t="shared" si="2"/>
        <v>1.0768809999999984</v>
      </c>
      <c r="AC14" s="263">
        <f t="shared" si="3"/>
        <v>-1.2538269999999994</v>
      </c>
      <c r="AD14" s="165"/>
      <c r="AE14" s="269"/>
      <c r="AF14" s="269"/>
      <c r="AG14" s="269"/>
    </row>
    <row r="15" spans="2:33" s="8" customFormat="1" ht="15" customHeight="1">
      <c r="B15" s="47" t="s">
        <v>45</v>
      </c>
      <c r="C15" s="12"/>
      <c r="D15" s="146">
        <v>4.3134557481699956</v>
      </c>
      <c r="E15" s="146">
        <v>8.6169721980398535</v>
      </c>
      <c r="F15" s="146">
        <v>9.9440612468599898</v>
      </c>
      <c r="G15" s="146">
        <v>5.6306054986899943</v>
      </c>
      <c r="H15" s="146">
        <v>1.3270890488201366</v>
      </c>
      <c r="I15" s="162"/>
      <c r="J15" s="242"/>
      <c r="K15" s="146">
        <v>-6.3987789683399461</v>
      </c>
      <c r="L15" s="146">
        <v>-9.1734001200000055</v>
      </c>
      <c r="M15" s="146">
        <v>21.353755402999738</v>
      </c>
      <c r="N15" s="146">
        <v>27.752534371339685</v>
      </c>
      <c r="O15" s="146">
        <v>30.527155522999742</v>
      </c>
      <c r="P15" s="162"/>
      <c r="Q15" s="242"/>
      <c r="R15" s="264">
        <v>18.260327169999996</v>
      </c>
      <c r="S15" s="264">
        <v>0.40450800000000187</v>
      </c>
      <c r="T15" s="264">
        <v>8.143575301501901</v>
      </c>
      <c r="U15" s="264">
        <f t="shared" si="0"/>
        <v>-10.116751868498095</v>
      </c>
      <c r="V15" s="264">
        <f t="shared" si="1"/>
        <v>7.7390673015018994</v>
      </c>
      <c r="W15" s="162"/>
      <c r="X15" s="242"/>
      <c r="Y15" s="264">
        <v>16.175003729999993</v>
      </c>
      <c r="Z15" s="264">
        <v>-0.15191993999999015</v>
      </c>
      <c r="AA15" s="264">
        <v>39.441390301501905</v>
      </c>
      <c r="AB15" s="264">
        <f t="shared" si="2"/>
        <v>23.266386571501911</v>
      </c>
      <c r="AC15" s="264">
        <f t="shared" si="3"/>
        <v>39.593310241501896</v>
      </c>
      <c r="AD15" s="162"/>
      <c r="AE15" s="269"/>
      <c r="AF15" s="269"/>
      <c r="AG15" s="269"/>
    </row>
    <row r="16" spans="2:33" s="8" customFormat="1" ht="15" customHeight="1">
      <c r="B16" s="55" t="s">
        <v>109</v>
      </c>
      <c r="C16" s="12"/>
      <c r="D16" s="265">
        <v>3.7002103600000003</v>
      </c>
      <c r="E16" s="265">
        <v>-0.18392781999999996</v>
      </c>
      <c r="F16" s="265">
        <v>-0.25045496489000002</v>
      </c>
      <c r="G16" s="265">
        <v>-3.9506653248900001</v>
      </c>
      <c r="H16" s="265">
        <v>-6.6527144890000042E-2</v>
      </c>
      <c r="I16" s="183"/>
      <c r="J16" s="240"/>
      <c r="K16" s="265">
        <v>33.046918729999994</v>
      </c>
      <c r="L16" s="265">
        <v>-0.56539112000000002</v>
      </c>
      <c r="M16" s="265">
        <v>-2.5503254329999994</v>
      </c>
      <c r="N16" s="265">
        <v>-35.597244162999992</v>
      </c>
      <c r="O16" s="265">
        <v>-1.9849343129999995</v>
      </c>
      <c r="P16" s="183"/>
      <c r="Q16" s="240"/>
      <c r="R16" s="265">
        <v>22.317599659999999</v>
      </c>
      <c r="S16" s="265">
        <v>-0.18360891999999998</v>
      </c>
      <c r="T16" s="265">
        <v>-7.3474759999999995</v>
      </c>
      <c r="U16" s="265">
        <f t="shared" si="0"/>
        <v>-29.665075659999999</v>
      </c>
      <c r="V16" s="265">
        <f t="shared" si="1"/>
        <v>-7.1638670799999993</v>
      </c>
      <c r="W16" s="183"/>
      <c r="X16" s="240"/>
      <c r="Y16" s="265">
        <v>59.064728750000008</v>
      </c>
      <c r="Z16" s="265">
        <v>-0.93292786000000016</v>
      </c>
      <c r="AA16" s="265">
        <v>-10.148256999999999</v>
      </c>
      <c r="AB16" s="265">
        <f t="shared" si="2"/>
        <v>-69.212985750000001</v>
      </c>
      <c r="AC16" s="265">
        <f t="shared" si="3"/>
        <v>-9.2153291399999997</v>
      </c>
      <c r="AD16" s="183"/>
      <c r="AE16" s="269"/>
      <c r="AF16" s="269"/>
      <c r="AG16" s="269"/>
    </row>
    <row r="17" spans="2:33" s="8" customFormat="1" ht="15" customHeight="1">
      <c r="B17" s="55" t="s">
        <v>110</v>
      </c>
      <c r="C17" s="12"/>
      <c r="D17" s="265">
        <v>0</v>
      </c>
      <c r="E17" s="265">
        <v>0</v>
      </c>
      <c r="F17" s="265">
        <v>0</v>
      </c>
      <c r="G17" s="265">
        <v>0</v>
      </c>
      <c r="H17" s="265">
        <v>0</v>
      </c>
      <c r="I17" s="183"/>
      <c r="J17" s="240"/>
      <c r="K17" s="265">
        <v>-15</v>
      </c>
      <c r="L17" s="265">
        <v>0</v>
      </c>
      <c r="M17" s="265">
        <v>-12.75000002</v>
      </c>
      <c r="N17" s="265">
        <v>2.2499999800000001</v>
      </c>
      <c r="O17" s="265">
        <v>-12.75000002</v>
      </c>
      <c r="P17" s="183"/>
      <c r="Q17" s="240"/>
      <c r="R17" s="265">
        <v>0</v>
      </c>
      <c r="S17" s="265">
        <v>0</v>
      </c>
      <c r="T17" s="265">
        <v>0</v>
      </c>
      <c r="U17" s="265">
        <f t="shared" si="0"/>
        <v>0</v>
      </c>
      <c r="V17" s="265">
        <f t="shared" si="1"/>
        <v>0</v>
      </c>
      <c r="W17" s="183"/>
      <c r="X17" s="240"/>
      <c r="Y17" s="265">
        <v>-15</v>
      </c>
      <c r="Z17" s="265">
        <v>0</v>
      </c>
      <c r="AA17" s="265">
        <v>-12.75</v>
      </c>
      <c r="AB17" s="265">
        <f t="shared" si="2"/>
        <v>2.25</v>
      </c>
      <c r="AC17" s="265">
        <f t="shared" si="3"/>
        <v>-12.75</v>
      </c>
      <c r="AD17" s="183"/>
      <c r="AE17" s="269"/>
      <c r="AF17" s="269"/>
      <c r="AG17" s="269"/>
    </row>
    <row r="18" spans="2:33" s="8" customFormat="1" ht="15" customHeight="1">
      <c r="B18" s="55" t="s">
        <v>158</v>
      </c>
      <c r="C18" s="12"/>
      <c r="D18" s="265">
        <v>0</v>
      </c>
      <c r="E18" s="265">
        <v>0</v>
      </c>
      <c r="F18" s="265">
        <v>0</v>
      </c>
      <c r="G18" s="265">
        <v>0</v>
      </c>
      <c r="H18" s="265">
        <v>0</v>
      </c>
      <c r="I18" s="183"/>
      <c r="J18" s="240"/>
      <c r="K18" s="265">
        <v>0</v>
      </c>
      <c r="L18" s="265">
        <v>0</v>
      </c>
      <c r="M18" s="265">
        <v>-6.4049542300000004</v>
      </c>
      <c r="N18" s="265">
        <v>-6.4049542300000004</v>
      </c>
      <c r="O18" s="265">
        <v>-6.4049542300000004</v>
      </c>
      <c r="P18" s="183"/>
      <c r="Q18" s="240"/>
      <c r="R18" s="265">
        <v>0</v>
      </c>
      <c r="S18" s="265">
        <v>0</v>
      </c>
      <c r="T18" s="265">
        <v>0</v>
      </c>
      <c r="U18" s="265">
        <f t="shared" si="0"/>
        <v>0</v>
      </c>
      <c r="V18" s="265">
        <f t="shared" si="1"/>
        <v>0</v>
      </c>
      <c r="W18" s="183"/>
      <c r="X18" s="240"/>
      <c r="Y18" s="265">
        <v>0</v>
      </c>
      <c r="Z18" s="265">
        <v>0</v>
      </c>
      <c r="AA18" s="265">
        <v>-6.404954</v>
      </c>
      <c r="AB18" s="265">
        <f t="shared" si="2"/>
        <v>-6.404954</v>
      </c>
      <c r="AC18" s="265">
        <f t="shared" si="3"/>
        <v>-6.404954</v>
      </c>
      <c r="AD18" s="183"/>
      <c r="AE18" s="269"/>
      <c r="AF18" s="269"/>
      <c r="AG18" s="269"/>
    </row>
    <row r="19" spans="2:33" s="8" customFormat="1" ht="15" customHeight="1">
      <c r="B19" s="55" t="s">
        <v>162</v>
      </c>
      <c r="C19" s="12"/>
      <c r="D19" s="265">
        <v>0</v>
      </c>
      <c r="E19" s="265">
        <v>0</v>
      </c>
      <c r="F19" s="265">
        <v>0</v>
      </c>
      <c r="G19" s="265">
        <v>0</v>
      </c>
      <c r="H19" s="265">
        <v>0</v>
      </c>
      <c r="I19" s="183"/>
      <c r="J19" s="244"/>
      <c r="K19" s="265">
        <v>-106.10899999999999</v>
      </c>
      <c r="L19" s="265">
        <v>0</v>
      </c>
      <c r="M19" s="265">
        <v>-0.76795599999999997</v>
      </c>
      <c r="N19" s="265">
        <v>105.341044</v>
      </c>
      <c r="O19" s="265">
        <v>-0.76795599999999997</v>
      </c>
      <c r="P19" s="183"/>
      <c r="Q19" s="244"/>
      <c r="R19" s="265">
        <v>-1.4752755</v>
      </c>
      <c r="S19" s="265">
        <v>0.35619600000000001</v>
      </c>
      <c r="T19" s="265">
        <v>-7.1105994100000007</v>
      </c>
      <c r="U19" s="265">
        <f t="shared" si="0"/>
        <v>-5.6353239100000003</v>
      </c>
      <c r="V19" s="265">
        <f t="shared" si="1"/>
        <v>-7.4667954100000005</v>
      </c>
      <c r="W19" s="183"/>
      <c r="X19" s="244"/>
      <c r="Y19" s="265">
        <v>-107.58386947000001</v>
      </c>
      <c r="Z19" s="265">
        <v>0.35619600000000001</v>
      </c>
      <c r="AA19" s="265">
        <v>-7.8785554100000006</v>
      </c>
      <c r="AB19" s="265">
        <f t="shared" si="2"/>
        <v>99.705314060000006</v>
      </c>
      <c r="AC19" s="265">
        <f t="shared" si="3"/>
        <v>-8.2347514100000012</v>
      </c>
      <c r="AD19" s="183"/>
      <c r="AE19" s="269"/>
      <c r="AF19" s="269"/>
      <c r="AG19" s="269"/>
    </row>
    <row r="20" spans="2:33" s="8" customFormat="1" ht="15" customHeight="1">
      <c r="B20" s="47" t="s">
        <v>160</v>
      </c>
      <c r="C20" s="12"/>
      <c r="D20" s="264">
        <v>8.0136661081699962</v>
      </c>
      <c r="E20" s="264">
        <v>8.4330443780398525</v>
      </c>
      <c r="F20" s="264">
        <v>9.6936062819699913</v>
      </c>
      <c r="G20" s="264">
        <v>1.6799401737999951</v>
      </c>
      <c r="H20" s="264">
        <v>1.2605619039301381</v>
      </c>
      <c r="I20" s="162"/>
      <c r="J20" s="149"/>
      <c r="K20" s="264">
        <v>-94.460454208339954</v>
      </c>
      <c r="L20" s="264">
        <v>-9.7387912400000065</v>
      </c>
      <c r="M20" s="264">
        <v>-1.1194802800002608</v>
      </c>
      <c r="N20" s="264">
        <v>93.340973928339693</v>
      </c>
      <c r="O20" s="264">
        <v>8.6193109599997442</v>
      </c>
      <c r="P20" s="162"/>
      <c r="Q20" s="149"/>
      <c r="R20" s="264">
        <v>39.10265133</v>
      </c>
      <c r="S20" s="264">
        <v>0.57709508000000009</v>
      </c>
      <c r="T20" s="264">
        <v>-6.3145001084980992</v>
      </c>
      <c r="U20" s="264">
        <f t="shared" si="0"/>
        <v>-45.417151438498102</v>
      </c>
      <c r="V20" s="264">
        <f t="shared" si="1"/>
        <v>-6.8915951884980995</v>
      </c>
      <c r="W20" s="162"/>
      <c r="X20" s="149"/>
      <c r="Y20" s="264">
        <v>-47.344136989999996</v>
      </c>
      <c r="Z20" s="264">
        <v>-0.7286517999999933</v>
      </c>
      <c r="AA20" s="264">
        <v>2.2596238915019002</v>
      </c>
      <c r="AB20" s="264">
        <f t="shared" si="2"/>
        <v>49.603760881501898</v>
      </c>
      <c r="AC20" s="264">
        <f t="shared" si="3"/>
        <v>2.9882756915018938</v>
      </c>
      <c r="AD20" s="162"/>
      <c r="AE20" s="269"/>
      <c r="AF20" s="269"/>
      <c r="AG20" s="269"/>
    </row>
    <row r="21" spans="2:33" s="8" customFormat="1" ht="15" customHeight="1">
      <c r="B21" s="55" t="s">
        <v>113</v>
      </c>
      <c r="C21" s="12"/>
      <c r="D21" s="262">
        <v>-70.217370160000016</v>
      </c>
      <c r="E21" s="262">
        <v>-216.68655663999991</v>
      </c>
      <c r="F21" s="262">
        <v>31.444527859999997</v>
      </c>
      <c r="G21" s="262">
        <v>101.66189802000001</v>
      </c>
      <c r="H21" s="262">
        <v>248.1310844999999</v>
      </c>
      <c r="I21" s="165"/>
      <c r="J21" s="240"/>
      <c r="K21" s="262">
        <v>89.662096070000004</v>
      </c>
      <c r="L21" s="262">
        <v>181.80266068999998</v>
      </c>
      <c r="M21" s="262">
        <v>96.603794639999805</v>
      </c>
      <c r="N21" s="262">
        <v>6.9416985699998008</v>
      </c>
      <c r="O21" s="262">
        <v>-85.198866050000191</v>
      </c>
      <c r="P21" s="165"/>
      <c r="Q21" s="240"/>
      <c r="R21" s="262">
        <v>3.3918236299999989</v>
      </c>
      <c r="S21" s="262">
        <v>-14.05267506</v>
      </c>
      <c r="T21" s="262">
        <v>282.38016136849814</v>
      </c>
      <c r="U21" s="262">
        <f t="shared" si="0"/>
        <v>278.98833773849816</v>
      </c>
      <c r="V21" s="262">
        <f t="shared" si="1"/>
        <v>296.43283642849815</v>
      </c>
      <c r="W21" s="165"/>
      <c r="X21" s="240"/>
      <c r="Y21" s="262">
        <v>22.836549539999979</v>
      </c>
      <c r="Z21" s="262">
        <v>-48.936571009999916</v>
      </c>
      <c r="AA21" s="262">
        <v>410.42848386849789</v>
      </c>
      <c r="AB21" s="262">
        <f t="shared" si="2"/>
        <v>387.59193432849793</v>
      </c>
      <c r="AC21" s="262">
        <f t="shared" si="3"/>
        <v>459.3650548784978</v>
      </c>
      <c r="AD21" s="165"/>
      <c r="AE21" s="269"/>
      <c r="AF21" s="269"/>
      <c r="AG21" s="269"/>
    </row>
    <row r="22" spans="2:33" s="8" customFormat="1" ht="15" customHeight="1">
      <c r="B22" s="54" t="s">
        <v>112</v>
      </c>
      <c r="C22" s="12"/>
      <c r="D22" s="263">
        <v>4.528092520000297</v>
      </c>
      <c r="E22" s="263">
        <v>64.233840809999876</v>
      </c>
      <c r="F22" s="263">
        <v>-0.71734988</v>
      </c>
      <c r="G22" s="263">
        <v>-5.2454424000002966</v>
      </c>
      <c r="H22" s="263">
        <v>-64.951190689999876</v>
      </c>
      <c r="I22" s="165"/>
      <c r="J22" s="240"/>
      <c r="K22" s="263">
        <v>3.4401417399998171</v>
      </c>
      <c r="L22" s="263">
        <v>-74.450416700000005</v>
      </c>
      <c r="M22" s="263">
        <v>0.65746776000037788</v>
      </c>
      <c r="N22" s="263">
        <v>-2.7826739799994393</v>
      </c>
      <c r="O22" s="263">
        <v>75.107884460000378</v>
      </c>
      <c r="P22" s="165"/>
      <c r="Q22" s="240"/>
      <c r="R22" s="263">
        <v>-1.6609358999999821</v>
      </c>
      <c r="S22" s="263">
        <v>2.45250301</v>
      </c>
      <c r="T22" s="263">
        <v>2.1719732299997703</v>
      </c>
      <c r="U22" s="263">
        <f t="shared" si="0"/>
        <v>3.8329091299997522</v>
      </c>
      <c r="V22" s="263">
        <f t="shared" si="1"/>
        <v>-0.28052978000022977</v>
      </c>
      <c r="W22" s="165"/>
      <c r="X22" s="240"/>
      <c r="Y22" s="263">
        <v>6.3072983600001313</v>
      </c>
      <c r="Z22" s="263">
        <v>-7.7640728800001231</v>
      </c>
      <c r="AA22" s="263">
        <v>2.1120911100001485</v>
      </c>
      <c r="AB22" s="263">
        <f t="shared" si="2"/>
        <v>-4.1952072499999833</v>
      </c>
      <c r="AC22" s="263">
        <f t="shared" si="3"/>
        <v>9.876163990000272</v>
      </c>
      <c r="AD22" s="165"/>
      <c r="AE22" s="269"/>
      <c r="AF22" s="269"/>
      <c r="AG22" s="269"/>
    </row>
    <row r="23" spans="2:33" s="8" customFormat="1" ht="15" customHeight="1">
      <c r="B23" s="47" t="s">
        <v>111</v>
      </c>
      <c r="C23" s="12"/>
      <c r="D23" s="264">
        <v>-57.67561153182973</v>
      </c>
      <c r="E23" s="264">
        <v>-144.01967145196016</v>
      </c>
      <c r="F23" s="264">
        <v>40.420784261969985</v>
      </c>
      <c r="G23" s="264">
        <v>98.096395793799715</v>
      </c>
      <c r="H23" s="264">
        <v>184.44045571393016</v>
      </c>
      <c r="I23" s="162"/>
      <c r="J23" s="240"/>
      <c r="K23" s="264">
        <v>-1.3582163983401405</v>
      </c>
      <c r="L23" s="264">
        <v>97.613452749999993</v>
      </c>
      <c r="M23" s="264">
        <v>96.141782119999917</v>
      </c>
      <c r="N23" s="264">
        <v>97.499998518340064</v>
      </c>
      <c r="O23" s="264">
        <v>-1.4716706300000806</v>
      </c>
      <c r="P23" s="162"/>
      <c r="Q23" s="240"/>
      <c r="R23" s="264">
        <v>40.833539060000014</v>
      </c>
      <c r="S23" s="264">
        <v>-11.023076969999998</v>
      </c>
      <c r="T23" s="264">
        <v>278.23763448999978</v>
      </c>
      <c r="U23" s="264">
        <f t="shared" si="0"/>
        <v>237.40409542999976</v>
      </c>
      <c r="V23" s="264">
        <f t="shared" si="1"/>
        <v>289.26071145999975</v>
      </c>
      <c r="W23" s="162"/>
      <c r="X23" s="240"/>
      <c r="Y23" s="264">
        <v>-18.200289089999888</v>
      </c>
      <c r="Z23" s="264">
        <v>-57.429295690000025</v>
      </c>
      <c r="AA23" s="264">
        <v>414.80019886999997</v>
      </c>
      <c r="AB23" s="264">
        <f t="shared" si="2"/>
        <v>433.00048795999987</v>
      </c>
      <c r="AC23" s="264">
        <f t="shared" si="3"/>
        <v>472.22949455999998</v>
      </c>
      <c r="AD23" s="162"/>
      <c r="AE23" s="269"/>
      <c r="AF23" s="269"/>
      <c r="AG23" s="269"/>
    </row>
    <row r="24" spans="2:33" s="42" customFormat="1" ht="6" customHeight="1">
      <c r="B24" s="8"/>
      <c r="C24" s="12"/>
      <c r="D24" s="58"/>
      <c r="E24" s="58"/>
      <c r="G24" s="58"/>
      <c r="K24" s="58"/>
      <c r="L24" s="58"/>
      <c r="N24" s="58"/>
      <c r="R24" s="58"/>
      <c r="S24" s="58"/>
      <c r="U24" s="58"/>
      <c r="Y24" s="58"/>
      <c r="Z24" s="58"/>
      <c r="AB24" s="259"/>
      <c r="AE24" s="270"/>
      <c r="AF24" s="270"/>
      <c r="AG24" s="270"/>
    </row>
    <row r="25" spans="2:33" s="42" customFormat="1" ht="15" customHeight="1">
      <c r="B25" s="81" t="s">
        <v>101</v>
      </c>
      <c r="C25" s="12"/>
      <c r="D25" s="58"/>
      <c r="E25" s="58"/>
      <c r="G25" s="58"/>
      <c r="K25" s="58"/>
      <c r="L25" s="58"/>
      <c r="N25" s="58"/>
      <c r="R25" s="58"/>
      <c r="S25" s="58"/>
      <c r="U25" s="58"/>
      <c r="Y25" s="58"/>
      <c r="Z25" s="58"/>
      <c r="AB25" s="58"/>
      <c r="AE25" s="270"/>
      <c r="AF25" s="270"/>
      <c r="AG25" s="270"/>
    </row>
    <row r="26" spans="2:33" ht="15" customHeight="1">
      <c r="B26" s="39"/>
      <c r="C26" s="39"/>
      <c r="D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239"/>
      <c r="AF26" s="239"/>
      <c r="AG26" s="239"/>
    </row>
    <row r="27" spans="2:33" ht="29.15" customHeight="1" thickBot="1">
      <c r="B27" s="12"/>
      <c r="C27" s="12"/>
      <c r="D27" s="190" t="s">
        <v>100</v>
      </c>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239"/>
      <c r="AF27" s="239"/>
      <c r="AG27" s="239"/>
    </row>
    <row r="28" spans="2:33" ht="15" customHeight="1">
      <c r="B28" s="14"/>
      <c r="C28" s="15"/>
      <c r="D28" s="98" t="s">
        <v>146</v>
      </c>
      <c r="E28" s="98" t="s">
        <v>96</v>
      </c>
      <c r="F28" s="98" t="s">
        <v>130</v>
      </c>
      <c r="G28" s="149" t="s">
        <v>154</v>
      </c>
      <c r="H28" s="149" t="s">
        <v>149</v>
      </c>
      <c r="I28" s="101"/>
      <c r="J28" s="149"/>
      <c r="K28" s="98" t="s">
        <v>155</v>
      </c>
      <c r="L28" s="98" t="s">
        <v>156</v>
      </c>
      <c r="M28" s="184" t="s">
        <v>157</v>
      </c>
      <c r="N28" s="149" t="s">
        <v>154</v>
      </c>
      <c r="O28" s="149" t="s">
        <v>149</v>
      </c>
      <c r="P28" s="101"/>
      <c r="Q28" s="149"/>
      <c r="R28" s="98" t="s">
        <v>164</v>
      </c>
      <c r="S28" s="98" t="s">
        <v>165</v>
      </c>
      <c r="T28" s="184" t="s">
        <v>166</v>
      </c>
      <c r="U28" s="149" t="s">
        <v>154</v>
      </c>
      <c r="V28" s="149" t="s">
        <v>149</v>
      </c>
      <c r="W28" s="101"/>
      <c r="X28" s="149"/>
      <c r="Y28" s="98" t="s">
        <v>167</v>
      </c>
      <c r="Z28" s="98" t="s">
        <v>168</v>
      </c>
      <c r="AA28" s="184" t="s">
        <v>169</v>
      </c>
      <c r="AB28" s="149" t="s">
        <v>154</v>
      </c>
      <c r="AC28" s="149" t="s">
        <v>149</v>
      </c>
      <c r="AD28" s="101"/>
      <c r="AE28" s="239"/>
      <c r="AF28" s="239"/>
      <c r="AG28" s="239"/>
    </row>
    <row r="29" spans="2:33" ht="15" customHeight="1">
      <c r="B29" s="47" t="s">
        <v>16</v>
      </c>
      <c r="C29" s="12"/>
      <c r="D29" s="266">
        <v>31.472477680000011</v>
      </c>
      <c r="E29" s="266">
        <v>22.234264320000047</v>
      </c>
      <c r="F29" s="266">
        <v>26.61961208000006</v>
      </c>
      <c r="G29" s="266">
        <v>-4.8528655999999515</v>
      </c>
      <c r="H29" s="266">
        <v>4.3853477600000152</v>
      </c>
      <c r="I29" s="115"/>
      <c r="J29" s="240"/>
      <c r="K29" s="266">
        <v>32.174089409999993</v>
      </c>
      <c r="L29" s="266">
        <v>14.362769195809951</v>
      </c>
      <c r="M29" s="266">
        <v>26.278012140059964</v>
      </c>
      <c r="N29" s="266">
        <v>-5.8960772699400295</v>
      </c>
      <c r="O29" s="266">
        <v>11.915242944250013</v>
      </c>
      <c r="P29" s="115"/>
      <c r="Q29" s="240"/>
      <c r="R29" s="304">
        <v>30.599092559999999</v>
      </c>
      <c r="S29" s="304">
        <v>26.518139350000002</v>
      </c>
      <c r="T29" s="304">
        <v>21.683817972970001</v>
      </c>
      <c r="U29" s="304">
        <f t="shared" ref="U29:U45" si="4">+T29-R29</f>
        <v>-8.9152745870299981</v>
      </c>
      <c r="V29" s="304">
        <f t="shared" ref="V29:V45" si="5">+T29-S29</f>
        <v>-4.8343213770300011</v>
      </c>
      <c r="W29" s="115"/>
      <c r="X29" s="240"/>
      <c r="Y29" s="304">
        <v>94.245659650000007</v>
      </c>
      <c r="Z29" s="304">
        <v>63.115172865999995</v>
      </c>
      <c r="AA29" s="304">
        <v>74.581442192970002</v>
      </c>
      <c r="AB29" s="304">
        <f>+AA29-Y29</f>
        <v>-19.664217457030006</v>
      </c>
      <c r="AC29" s="304">
        <f>+AA29-Z29</f>
        <v>11.466269326970007</v>
      </c>
      <c r="AD29" s="115"/>
      <c r="AE29" s="269"/>
      <c r="AF29" s="269"/>
      <c r="AG29" s="269"/>
    </row>
    <row r="30" spans="2:33" ht="15" customHeight="1">
      <c r="B30" s="55" t="s">
        <v>132</v>
      </c>
      <c r="C30" s="12"/>
      <c r="D30" s="267">
        <v>-6.3579559900000024</v>
      </c>
      <c r="E30" s="267">
        <v>-4.9025857599999991</v>
      </c>
      <c r="F30" s="267">
        <v>-6.3079274799999983</v>
      </c>
      <c r="G30" s="267">
        <v>5.0028510000004189E-2</v>
      </c>
      <c r="H30" s="267">
        <v>-1.4053417199999994</v>
      </c>
      <c r="I30" s="185"/>
      <c r="J30" s="240"/>
      <c r="K30" s="267">
        <v>-5.4460348000000023</v>
      </c>
      <c r="L30" s="267">
        <v>-4.3907534200000002</v>
      </c>
      <c r="M30" s="267">
        <v>-7.5790640099999997</v>
      </c>
      <c r="N30" s="267">
        <v>-2.1330292099999975</v>
      </c>
      <c r="O30" s="267">
        <v>-3.1883105899999999</v>
      </c>
      <c r="P30" s="185"/>
      <c r="Q30" s="240"/>
      <c r="R30" s="262">
        <v>-6.02550819</v>
      </c>
      <c r="S30" s="262">
        <v>-6.4139857300000003</v>
      </c>
      <c r="T30" s="262">
        <v>-7.7943718400000002</v>
      </c>
      <c r="U30" s="262">
        <f t="shared" si="4"/>
        <v>-1.7688636500000001</v>
      </c>
      <c r="V30" s="262">
        <f t="shared" si="5"/>
        <v>-1.3803861099999999</v>
      </c>
      <c r="W30" s="185"/>
      <c r="X30" s="240"/>
      <c r="Y30" s="262">
        <v>-17.829498979999997</v>
      </c>
      <c r="Z30" s="262">
        <v>-15.707324909999997</v>
      </c>
      <c r="AA30" s="262">
        <v>-21.68136333</v>
      </c>
      <c r="AB30" s="262">
        <f t="shared" ref="AB30:AB45" si="6">+AA30-Y30</f>
        <v>-3.8518643500000032</v>
      </c>
      <c r="AC30" s="262">
        <f t="shared" ref="AC30:AC45" si="7">+AA30-Z30</f>
        <v>-5.974038420000003</v>
      </c>
      <c r="AD30" s="185"/>
      <c r="AE30" s="269"/>
      <c r="AF30" s="269"/>
      <c r="AG30" s="269"/>
    </row>
    <row r="31" spans="2:33" ht="15" customHeight="1">
      <c r="B31" s="55" t="s">
        <v>39</v>
      </c>
      <c r="C31" s="12"/>
      <c r="D31" s="267">
        <v>-5.4778004000000005</v>
      </c>
      <c r="E31" s="267">
        <v>-3.6023300000000776E-3</v>
      </c>
      <c r="F31" s="267">
        <v>-0.97727865000000014</v>
      </c>
      <c r="G31" s="267">
        <v>4.5005217500000008</v>
      </c>
      <c r="H31" s="267">
        <v>-0.97367632000000004</v>
      </c>
      <c r="I31" s="145"/>
      <c r="J31" s="240"/>
      <c r="K31" s="267">
        <v>-4.9877256400000007</v>
      </c>
      <c r="L31" s="267">
        <v>-0.77464191581000086</v>
      </c>
      <c r="M31" s="267">
        <v>-8.7258482500600003</v>
      </c>
      <c r="N31" s="267">
        <v>-3.7381226100599996</v>
      </c>
      <c r="O31" s="267">
        <v>-7.9512063342499992</v>
      </c>
      <c r="P31" s="145"/>
      <c r="Q31" s="240"/>
      <c r="R31" s="262">
        <v>-2.8584988199999999</v>
      </c>
      <c r="S31" s="262">
        <v>-1.2921899924</v>
      </c>
      <c r="T31" s="262">
        <v>0.32053586702999987</v>
      </c>
      <c r="U31" s="262">
        <f t="shared" si="4"/>
        <v>3.1790346870299997</v>
      </c>
      <c r="V31" s="262">
        <f t="shared" si="5"/>
        <v>1.6127258594299998</v>
      </c>
      <c r="W31" s="145"/>
      <c r="X31" s="240"/>
      <c r="Y31" s="262">
        <v>-13.324024860000002</v>
      </c>
      <c r="Z31" s="262">
        <v>-2.0704342382000003</v>
      </c>
      <c r="AA31" s="262">
        <v>-9.3825910329699997</v>
      </c>
      <c r="AB31" s="262">
        <f t="shared" si="6"/>
        <v>3.9414338270300018</v>
      </c>
      <c r="AC31" s="262">
        <f t="shared" si="7"/>
        <v>-7.312156794769999</v>
      </c>
      <c r="AD31" s="145"/>
      <c r="AE31" s="269"/>
      <c r="AF31" s="269"/>
      <c r="AG31" s="269"/>
    </row>
    <row r="32" spans="2:33" ht="15" customHeight="1">
      <c r="B32" s="54" t="s">
        <v>40</v>
      </c>
      <c r="C32" s="12"/>
      <c r="D32" s="268">
        <v>-5.4388801600000045</v>
      </c>
      <c r="E32" s="268">
        <v>-5.0800643300000061</v>
      </c>
      <c r="F32" s="268">
        <v>-5.0788709778999994</v>
      </c>
      <c r="G32" s="268">
        <v>0.3600091821000051</v>
      </c>
      <c r="H32" s="268">
        <v>1.1933521000073598E-3</v>
      </c>
      <c r="I32" s="145"/>
      <c r="J32" s="240"/>
      <c r="K32" s="268">
        <v>-6.5603290200000011</v>
      </c>
      <c r="L32" s="268">
        <v>-4.1892763900000007</v>
      </c>
      <c r="M32" s="268">
        <v>-5.16450695249</v>
      </c>
      <c r="N32" s="268">
        <v>1.395822067510001</v>
      </c>
      <c r="O32" s="268">
        <v>-0.97523056248999929</v>
      </c>
      <c r="P32" s="145"/>
      <c r="Q32" s="240"/>
      <c r="R32" s="263">
        <v>-3.26503174</v>
      </c>
      <c r="S32" s="263">
        <v>-6.1756840100000003</v>
      </c>
      <c r="T32" s="263">
        <v>-8.3298435052200013</v>
      </c>
      <c r="U32" s="263">
        <f t="shared" si="4"/>
        <v>-5.0648117652200018</v>
      </c>
      <c r="V32" s="263">
        <f t="shared" si="5"/>
        <v>-2.1541594952200009</v>
      </c>
      <c r="W32" s="145"/>
      <c r="X32" s="240"/>
      <c r="Y32" s="263">
        <v>-15.264240920000001</v>
      </c>
      <c r="Z32" s="263">
        <v>-15.445024730000002</v>
      </c>
      <c r="AA32" s="263">
        <v>-18.573221435220002</v>
      </c>
      <c r="AB32" s="263">
        <f t="shared" si="6"/>
        <v>-3.3089805152200018</v>
      </c>
      <c r="AC32" s="263">
        <f t="shared" si="7"/>
        <v>-3.1281967052200006</v>
      </c>
      <c r="AD32" s="145"/>
      <c r="AE32" s="269"/>
      <c r="AF32" s="269"/>
      <c r="AG32" s="269"/>
    </row>
    <row r="33" spans="2:33" ht="15" customHeight="1">
      <c r="B33" s="54" t="s">
        <v>41</v>
      </c>
      <c r="C33" s="12"/>
      <c r="D33" s="268">
        <v>-3.2249572318301363</v>
      </c>
      <c r="E33" s="268">
        <v>1.8297347830599029</v>
      </c>
      <c r="F33" s="268">
        <v>-4.815422998170094</v>
      </c>
      <c r="G33" s="268">
        <v>-1.5904657663399577</v>
      </c>
      <c r="H33" s="268">
        <v>-6.6451577812299965</v>
      </c>
      <c r="I33" s="145"/>
      <c r="J33" s="240"/>
      <c r="K33" s="268">
        <v>-17.048981368339881</v>
      </c>
      <c r="L33" s="268">
        <v>-16.164110992419776</v>
      </c>
      <c r="M33" s="268">
        <v>3.2352968085500953</v>
      </c>
      <c r="N33" s="268">
        <v>20.284278176889977</v>
      </c>
      <c r="O33" s="268">
        <v>19.399407800969872</v>
      </c>
      <c r="P33" s="145"/>
      <c r="Q33" s="240"/>
      <c r="R33" s="263">
        <v>4.6139747799999995</v>
      </c>
      <c r="S33" s="263">
        <v>-1.7605687786500013</v>
      </c>
      <c r="T33" s="263">
        <v>-1.038863685744625</v>
      </c>
      <c r="U33" s="263">
        <f t="shared" si="4"/>
        <v>-5.6528384657446242</v>
      </c>
      <c r="V33" s="263">
        <f t="shared" si="5"/>
        <v>0.72170509290537632</v>
      </c>
      <c r="W33" s="145"/>
      <c r="X33" s="240"/>
      <c r="Y33" s="263">
        <v>-15.659963819999998</v>
      </c>
      <c r="Z33" s="263">
        <v>-16.094944988330003</v>
      </c>
      <c r="AA33" s="263">
        <v>-2.618988565744627</v>
      </c>
      <c r="AB33" s="263">
        <f t="shared" si="6"/>
        <v>13.040975254255372</v>
      </c>
      <c r="AC33" s="263">
        <f t="shared" si="7"/>
        <v>13.475956422585377</v>
      </c>
      <c r="AD33" s="145"/>
      <c r="AE33" s="269"/>
      <c r="AF33" s="269"/>
      <c r="AG33" s="269"/>
    </row>
    <row r="34" spans="2:33" ht="15" customHeight="1">
      <c r="B34" s="47" t="s">
        <v>42</v>
      </c>
      <c r="C34" s="12"/>
      <c r="D34" s="266">
        <v>10.972883898169869</v>
      </c>
      <c r="E34" s="266">
        <v>14.077746683059942</v>
      </c>
      <c r="F34" s="266">
        <v>9.4401119739299695</v>
      </c>
      <c r="G34" s="266">
        <v>-1.5327719242398992</v>
      </c>
      <c r="H34" s="266">
        <v>-4.6376347091299719</v>
      </c>
      <c r="I34" s="115"/>
      <c r="J34" s="240"/>
      <c r="K34" s="266">
        <v>-1.8689814183398921</v>
      </c>
      <c r="L34" s="266">
        <v>-11.156013522419828</v>
      </c>
      <c r="M34" s="266">
        <v>8.043889736060061</v>
      </c>
      <c r="N34" s="266">
        <v>9.9128711543999533</v>
      </c>
      <c r="O34" s="266">
        <v>19.199903258479889</v>
      </c>
      <c r="P34" s="115"/>
      <c r="Q34" s="240"/>
      <c r="R34" s="304">
        <v>23.064028590000007</v>
      </c>
      <c r="S34" s="304">
        <v>10.875710838950003</v>
      </c>
      <c r="T34" s="304">
        <v>4.8412748090353652</v>
      </c>
      <c r="U34" s="304">
        <f t="shared" si="4"/>
        <v>-18.222753780964641</v>
      </c>
      <c r="V34" s="304">
        <f t="shared" si="5"/>
        <v>-6.0344360299146373</v>
      </c>
      <c r="W34" s="115"/>
      <c r="X34" s="240"/>
      <c r="Y34" s="304">
        <v>32.167931070000002</v>
      </c>
      <c r="Z34" s="304">
        <v>13.797443999470007</v>
      </c>
      <c r="AA34" s="304">
        <v>22.325277829035361</v>
      </c>
      <c r="AB34" s="304">
        <f t="shared" si="6"/>
        <v>-9.8426532409646406</v>
      </c>
      <c r="AC34" s="304">
        <f t="shared" si="7"/>
        <v>8.5278338295653544</v>
      </c>
      <c r="AD34" s="115"/>
      <c r="AE34" s="269"/>
      <c r="AF34" s="269"/>
      <c r="AG34" s="269"/>
    </row>
    <row r="35" spans="2:33" ht="15" customHeight="1">
      <c r="B35" s="55" t="s">
        <v>43</v>
      </c>
      <c r="C35" s="12"/>
      <c r="D35" s="267">
        <v>-6.9503350000000005E-2</v>
      </c>
      <c r="E35" s="267">
        <v>0.30667668472000004</v>
      </c>
      <c r="F35" s="267">
        <v>0.23029651475999999</v>
      </c>
      <c r="G35" s="267">
        <v>0.29979986475999998</v>
      </c>
      <c r="H35" s="267">
        <v>-7.6380169960000049E-2</v>
      </c>
      <c r="I35" s="145"/>
      <c r="J35" s="242"/>
      <c r="K35" s="267">
        <v>0.19172466000000002</v>
      </c>
      <c r="L35" s="267">
        <v>0.66513982812000005</v>
      </c>
      <c r="M35" s="267">
        <v>-0.19756016305999999</v>
      </c>
      <c r="N35" s="267">
        <v>-0.38928482306000001</v>
      </c>
      <c r="O35" s="267">
        <v>-0.86269999118000007</v>
      </c>
      <c r="P35" s="145"/>
      <c r="Q35" s="242"/>
      <c r="R35" s="262">
        <v>5.1847474599999996</v>
      </c>
      <c r="S35" s="262">
        <v>-3.4724374809999996</v>
      </c>
      <c r="T35" s="262">
        <v>-0.39286592903512702</v>
      </c>
      <c r="U35" s="262">
        <f t="shared" si="4"/>
        <v>-5.5776133890351263</v>
      </c>
      <c r="V35" s="262">
        <f t="shared" si="5"/>
        <v>3.0795715519648725</v>
      </c>
      <c r="W35" s="145"/>
      <c r="X35" s="242"/>
      <c r="Y35" s="262">
        <v>5.3069687700000001</v>
      </c>
      <c r="Z35" s="262">
        <v>-2.5006209728800006</v>
      </c>
      <c r="AA35" s="262">
        <v>-0.36012957903512699</v>
      </c>
      <c r="AB35" s="262">
        <f t="shared" si="6"/>
        <v>-5.6670983490351272</v>
      </c>
      <c r="AC35" s="262">
        <f t="shared" si="7"/>
        <v>2.1404913938448735</v>
      </c>
      <c r="AD35" s="145"/>
      <c r="AE35" s="269"/>
      <c r="AF35" s="269"/>
      <c r="AG35" s="269"/>
    </row>
    <row r="36" spans="2:33" ht="15" customHeight="1">
      <c r="B36" s="54" t="s">
        <v>44</v>
      </c>
      <c r="C36" s="12"/>
      <c r="D36" s="268">
        <v>-3.3693429999999998</v>
      </c>
      <c r="E36" s="268">
        <v>-3.1559279999999998</v>
      </c>
      <c r="F36" s="268">
        <v>-3.118935</v>
      </c>
      <c r="G36" s="268">
        <v>0.25040799999999974</v>
      </c>
      <c r="H36" s="268">
        <v>3.6992999999999936E-2</v>
      </c>
      <c r="I36" s="145"/>
      <c r="J36" s="242"/>
      <c r="K36" s="268">
        <v>-3.2965990000000001</v>
      </c>
      <c r="L36" s="268">
        <v>-1.9125209999999999</v>
      </c>
      <c r="M36" s="268">
        <v>-3.444925</v>
      </c>
      <c r="N36" s="268">
        <v>-0.14832599999999996</v>
      </c>
      <c r="O36" s="268">
        <v>-1.5324040000000003</v>
      </c>
      <c r="P36" s="145"/>
      <c r="Q36" s="242"/>
      <c r="R36" s="263">
        <v>-3.9544380000000001</v>
      </c>
      <c r="S36" s="263">
        <v>-3.2212230000000002</v>
      </c>
      <c r="T36" s="263">
        <v>-2.9796390000000001</v>
      </c>
      <c r="U36" s="263">
        <f t="shared" si="4"/>
        <v>0.97479899999999997</v>
      </c>
      <c r="V36" s="263">
        <f t="shared" si="5"/>
        <v>0.24158400000000002</v>
      </c>
      <c r="W36" s="145"/>
      <c r="X36" s="242"/>
      <c r="Y36" s="263">
        <v>-10.620379999999999</v>
      </c>
      <c r="Z36" s="263">
        <v>-8.2896720000000013</v>
      </c>
      <c r="AA36" s="263">
        <v>-9.5434990000000006</v>
      </c>
      <c r="AB36" s="263">
        <f t="shared" si="6"/>
        <v>1.0768809999999984</v>
      </c>
      <c r="AC36" s="263">
        <f t="shared" si="7"/>
        <v>-1.2538269999999994</v>
      </c>
      <c r="AD36" s="145"/>
      <c r="AE36" s="269"/>
      <c r="AF36" s="269"/>
      <c r="AG36" s="269"/>
    </row>
    <row r="37" spans="2:33" ht="15" customHeight="1">
      <c r="B37" s="47" t="s">
        <v>45</v>
      </c>
      <c r="C37" s="12"/>
      <c r="D37" s="146">
        <v>7.5340375481698683</v>
      </c>
      <c r="E37" s="146">
        <v>11.228495367779942</v>
      </c>
      <c r="F37" s="146">
        <v>6.5514734886899699</v>
      </c>
      <c r="G37" s="146">
        <v>-0.98256405947989833</v>
      </c>
      <c r="H37" s="146">
        <v>-4.6770218790899722</v>
      </c>
      <c r="I37" s="120"/>
      <c r="J37" s="242"/>
      <c r="K37" s="146">
        <v>-4.9738557583398926</v>
      </c>
      <c r="L37" s="146">
        <v>-12.403394694299827</v>
      </c>
      <c r="M37" s="146">
        <v>4.4014045730000602</v>
      </c>
      <c r="N37" s="146">
        <v>9.3752603313399518</v>
      </c>
      <c r="O37" s="146">
        <v>16.804799267299888</v>
      </c>
      <c r="P37" s="120"/>
      <c r="Q37" s="242"/>
      <c r="R37" s="264">
        <v>24.294338049999997</v>
      </c>
      <c r="S37" s="264">
        <v>4.1820503579500015</v>
      </c>
      <c r="T37" s="264">
        <v>1.4687698800000117</v>
      </c>
      <c r="U37" s="264">
        <f t="shared" si="4"/>
        <v>-22.825568169999986</v>
      </c>
      <c r="V37" s="264">
        <f t="shared" si="5"/>
        <v>-2.7132804779499899</v>
      </c>
      <c r="W37" s="120"/>
      <c r="X37" s="242"/>
      <c r="Y37" s="264">
        <v>26.854519840000002</v>
      </c>
      <c r="Z37" s="264">
        <v>3.0071510265900017</v>
      </c>
      <c r="AA37" s="264">
        <v>12.421649250000009</v>
      </c>
      <c r="AB37" s="264">
        <f t="shared" si="6"/>
        <v>-14.432870589999993</v>
      </c>
      <c r="AC37" s="264">
        <f t="shared" si="7"/>
        <v>9.414498223410007</v>
      </c>
      <c r="AD37" s="120"/>
      <c r="AE37" s="269"/>
      <c r="AF37" s="269"/>
      <c r="AG37" s="269"/>
    </row>
    <row r="38" spans="2:33" s="8" customFormat="1" ht="15" customHeight="1">
      <c r="B38" s="55" t="s">
        <v>109</v>
      </c>
      <c r="C38" s="12"/>
      <c r="D38" s="265">
        <v>3.6972317199999996</v>
      </c>
      <c r="E38" s="265">
        <v>-0.18403111974</v>
      </c>
      <c r="F38" s="265">
        <v>-0.25045496489000002</v>
      </c>
      <c r="G38" s="265">
        <v>-3.9476866848899994</v>
      </c>
      <c r="H38" s="265">
        <v>-6.6423845150000008E-2</v>
      </c>
      <c r="I38" s="183"/>
      <c r="J38" s="240"/>
      <c r="K38" s="265">
        <v>33.045523729999999</v>
      </c>
      <c r="L38" s="265">
        <v>-0.56592397570000008</v>
      </c>
      <c r="M38" s="265">
        <v>-2.5503254329999994</v>
      </c>
      <c r="N38" s="265">
        <v>-35.595849162999997</v>
      </c>
      <c r="O38" s="265">
        <v>-1.9844014572999995</v>
      </c>
      <c r="P38" s="183"/>
      <c r="Q38" s="240"/>
      <c r="R38" s="265">
        <v>22.32124808</v>
      </c>
      <c r="S38" s="265">
        <v>-0.18373182537999999</v>
      </c>
      <c r="T38" s="265">
        <v>-7.3474758300000005</v>
      </c>
      <c r="U38" s="265">
        <f t="shared" si="4"/>
        <v>-29.668723910000001</v>
      </c>
      <c r="V38" s="265">
        <f t="shared" si="5"/>
        <v>-7.1637440046200007</v>
      </c>
      <c r="W38" s="183"/>
      <c r="X38" s="240"/>
      <c r="Y38" s="265">
        <v>59.064003529999994</v>
      </c>
      <c r="Z38" s="265">
        <v>-0.93368692107999995</v>
      </c>
      <c r="AA38" s="265">
        <v>-10.148256219999999</v>
      </c>
      <c r="AB38" s="265">
        <f t="shared" si="6"/>
        <v>-69.212259749999987</v>
      </c>
      <c r="AC38" s="265">
        <f t="shared" si="7"/>
        <v>-9.214569298919999</v>
      </c>
      <c r="AD38" s="183"/>
      <c r="AE38" s="269"/>
      <c r="AF38" s="269"/>
      <c r="AG38" s="269"/>
    </row>
    <row r="39" spans="2:33" s="8" customFormat="1" ht="15" customHeight="1">
      <c r="B39" s="55" t="s">
        <v>110</v>
      </c>
      <c r="C39" s="12"/>
      <c r="D39" s="265">
        <v>0</v>
      </c>
      <c r="E39" s="265">
        <v>0</v>
      </c>
      <c r="F39" s="265">
        <v>0</v>
      </c>
      <c r="G39" s="265">
        <v>0</v>
      </c>
      <c r="H39" s="265">
        <v>0</v>
      </c>
      <c r="I39" s="183"/>
      <c r="J39" s="240"/>
      <c r="K39" s="265">
        <v>-15</v>
      </c>
      <c r="L39" s="265">
        <v>0</v>
      </c>
      <c r="M39" s="265">
        <v>-12.75000002</v>
      </c>
      <c r="N39" s="265">
        <v>2.2499999800000001</v>
      </c>
      <c r="O39" s="265">
        <v>-12.75000002</v>
      </c>
      <c r="P39" s="183"/>
      <c r="Q39" s="240"/>
      <c r="R39" s="265">
        <v>0</v>
      </c>
      <c r="S39" s="265">
        <v>0</v>
      </c>
      <c r="T39" s="265">
        <v>0</v>
      </c>
      <c r="U39" s="265">
        <f t="shared" si="4"/>
        <v>0</v>
      </c>
      <c r="V39" s="265">
        <f t="shared" si="5"/>
        <v>0</v>
      </c>
      <c r="W39" s="183"/>
      <c r="X39" s="240"/>
      <c r="Y39" s="265">
        <v>-15</v>
      </c>
      <c r="Z39" s="265">
        <v>0</v>
      </c>
      <c r="AA39" s="265">
        <v>-12.75000002</v>
      </c>
      <c r="AB39" s="265">
        <f t="shared" si="6"/>
        <v>2.2499999800000001</v>
      </c>
      <c r="AC39" s="265">
        <f t="shared" si="7"/>
        <v>-12.75000002</v>
      </c>
      <c r="AD39" s="183"/>
      <c r="AE39" s="269"/>
      <c r="AF39" s="269"/>
      <c r="AG39" s="269"/>
    </row>
    <row r="40" spans="2:33" s="8" customFormat="1" ht="15" customHeight="1">
      <c r="B40" s="55" t="s">
        <v>158</v>
      </c>
      <c r="C40" s="12"/>
      <c r="D40" s="265">
        <v>0</v>
      </c>
      <c r="E40" s="265">
        <v>0</v>
      </c>
      <c r="F40" s="265">
        <v>0</v>
      </c>
      <c r="G40" s="265">
        <v>0</v>
      </c>
      <c r="H40" s="265">
        <v>0</v>
      </c>
      <c r="I40" s="183"/>
      <c r="J40" s="240"/>
      <c r="K40" s="265">
        <v>0</v>
      </c>
      <c r="L40" s="265">
        <v>0</v>
      </c>
      <c r="M40" s="265">
        <v>-6.4049542300000004</v>
      </c>
      <c r="N40" s="265">
        <v>-6.4049542300000004</v>
      </c>
      <c r="O40" s="265">
        <v>-6.4049542300000004</v>
      </c>
      <c r="P40" s="183"/>
      <c r="Q40" s="240"/>
      <c r="R40" s="265">
        <v>0</v>
      </c>
      <c r="S40" s="265">
        <v>0</v>
      </c>
      <c r="T40" s="265">
        <v>0</v>
      </c>
      <c r="U40" s="265">
        <f t="shared" si="4"/>
        <v>0</v>
      </c>
      <c r="V40" s="265">
        <f t="shared" si="5"/>
        <v>0</v>
      </c>
      <c r="W40" s="183"/>
      <c r="X40" s="240"/>
      <c r="Y40" s="265">
        <v>0</v>
      </c>
      <c r="Z40" s="265">
        <v>0</v>
      </c>
      <c r="AA40" s="265">
        <v>-6.4049542300000004</v>
      </c>
      <c r="AB40" s="265">
        <f t="shared" si="6"/>
        <v>-6.4049542300000004</v>
      </c>
      <c r="AC40" s="265">
        <f t="shared" si="7"/>
        <v>-6.4049542300000004</v>
      </c>
      <c r="AD40" s="183"/>
      <c r="AE40" s="269"/>
      <c r="AF40" s="269"/>
      <c r="AG40" s="269"/>
    </row>
    <row r="41" spans="2:33" s="8" customFormat="1" ht="15" customHeight="1">
      <c r="B41" s="55" t="s">
        <v>159</v>
      </c>
      <c r="C41" s="12"/>
      <c r="D41" s="265">
        <v>0</v>
      </c>
      <c r="E41" s="265">
        <v>0</v>
      </c>
      <c r="F41" s="265">
        <v>-10</v>
      </c>
      <c r="G41" s="265">
        <v>-10</v>
      </c>
      <c r="H41" s="265">
        <v>-10</v>
      </c>
      <c r="I41" s="183"/>
      <c r="J41" s="244"/>
      <c r="K41" s="265">
        <v>-112.15024700000001</v>
      </c>
      <c r="L41" s="265">
        <v>0</v>
      </c>
      <c r="M41" s="265">
        <v>-0.76795599999999997</v>
      </c>
      <c r="N41" s="265">
        <v>111.38229100000001</v>
      </c>
      <c r="O41" s="265">
        <v>-0.76795599999999997</v>
      </c>
      <c r="P41" s="183"/>
      <c r="Q41" s="244"/>
      <c r="R41" s="265">
        <v>-1.4752755</v>
      </c>
      <c r="S41" s="265">
        <v>0.35619600000000001</v>
      </c>
      <c r="T41" s="265">
        <v>-7.1105992900000023</v>
      </c>
      <c r="U41" s="265">
        <f t="shared" si="4"/>
        <v>-5.6353237900000028</v>
      </c>
      <c r="V41" s="265">
        <f t="shared" si="5"/>
        <v>-7.4667952900000021</v>
      </c>
      <c r="W41" s="183"/>
      <c r="X41" s="244"/>
      <c r="Y41" s="265">
        <v>-113.6255225</v>
      </c>
      <c r="Z41" s="265">
        <v>0.35619600000000001</v>
      </c>
      <c r="AA41" s="265">
        <v>-17.878555290000005</v>
      </c>
      <c r="AB41" s="265">
        <f t="shared" si="6"/>
        <v>95.746967209999994</v>
      </c>
      <c r="AC41" s="265">
        <f t="shared" si="7"/>
        <v>-18.234751290000005</v>
      </c>
      <c r="AD41" s="183"/>
      <c r="AE41" s="269"/>
      <c r="AF41" s="269"/>
      <c r="AG41" s="269"/>
    </row>
    <row r="42" spans="2:33" s="8" customFormat="1" ht="15" customHeight="1">
      <c r="B42" s="47" t="s">
        <v>160</v>
      </c>
      <c r="C42" s="12"/>
      <c r="D42" s="264">
        <v>11.231269268169868</v>
      </c>
      <c r="E42" s="264">
        <v>11.044464248039942</v>
      </c>
      <c r="F42" s="264">
        <v>-3.6989814762000304</v>
      </c>
      <c r="G42" s="264">
        <v>-14.930250744369898</v>
      </c>
      <c r="H42" s="264">
        <v>-14.743445724239972</v>
      </c>
      <c r="I42" s="162"/>
      <c r="J42" s="149"/>
      <c r="K42" s="264">
        <v>-99.078579028339902</v>
      </c>
      <c r="L42" s="264">
        <v>-12.969318669999826</v>
      </c>
      <c r="M42" s="264">
        <v>-18.071831109999938</v>
      </c>
      <c r="N42" s="264">
        <v>81.006747918339968</v>
      </c>
      <c r="O42" s="264">
        <v>-5.1025124400001109</v>
      </c>
      <c r="P42" s="162"/>
      <c r="Q42" s="149"/>
      <c r="R42" s="264">
        <v>45.140310629999988</v>
      </c>
      <c r="S42" s="264">
        <v>4.3545145325700005</v>
      </c>
      <c r="T42" s="264">
        <v>-12.989305239999993</v>
      </c>
      <c r="U42" s="264">
        <f t="shared" si="4"/>
        <v>-58.129615869999981</v>
      </c>
      <c r="V42" s="264">
        <f t="shared" si="5"/>
        <v>-17.343819772569994</v>
      </c>
      <c r="W42" s="162"/>
      <c r="X42" s="149"/>
      <c r="Y42" s="264">
        <v>-42.706999130000014</v>
      </c>
      <c r="Z42" s="264">
        <v>2.4296601055100022</v>
      </c>
      <c r="AA42" s="264">
        <v>-34.760116509999996</v>
      </c>
      <c r="AB42" s="264">
        <f t="shared" si="6"/>
        <v>7.946882620000018</v>
      </c>
      <c r="AC42" s="264">
        <f t="shared" si="7"/>
        <v>-37.189776615509999</v>
      </c>
      <c r="AD42" s="162"/>
      <c r="AE42" s="269"/>
      <c r="AF42" s="269"/>
      <c r="AG42" s="269"/>
    </row>
    <row r="43" spans="2:33" s="8" customFormat="1" ht="15" customHeight="1">
      <c r="B43" s="55" t="s">
        <v>113</v>
      </c>
      <c r="C43" s="12"/>
      <c r="D43" s="262">
        <v>-84.180326360000024</v>
      </c>
      <c r="E43" s="262">
        <v>-131.40173734999999</v>
      </c>
      <c r="F43" s="262">
        <v>-50.157944949999973</v>
      </c>
      <c r="G43" s="262">
        <v>34.022381410000051</v>
      </c>
      <c r="H43" s="262">
        <v>81.243792400000004</v>
      </c>
      <c r="I43" s="165"/>
      <c r="J43" s="240"/>
      <c r="K43" s="262">
        <v>103.87312386999997</v>
      </c>
      <c r="L43" s="262">
        <v>81.609272520000033</v>
      </c>
      <c r="M43" s="262">
        <v>-6.0532329999987269E-2</v>
      </c>
      <c r="N43" s="262">
        <v>-103.93365619999996</v>
      </c>
      <c r="O43" s="262">
        <v>-81.66980485000002</v>
      </c>
      <c r="P43" s="165"/>
      <c r="Q43" s="240"/>
      <c r="R43" s="262">
        <v>-7.8689336899999764</v>
      </c>
      <c r="S43" s="262">
        <v>17.20239279000004</v>
      </c>
      <c r="T43" s="262">
        <v>12.888490900000004</v>
      </c>
      <c r="U43" s="262">
        <f t="shared" si="4"/>
        <v>20.757424589999982</v>
      </c>
      <c r="V43" s="262">
        <f t="shared" si="5"/>
        <v>-4.3139018900000359</v>
      </c>
      <c r="W43" s="165"/>
      <c r="X43" s="240"/>
      <c r="Y43" s="262">
        <v>11.823863819999969</v>
      </c>
      <c r="Z43" s="262">
        <v>-32.59007203999991</v>
      </c>
      <c r="AA43" s="262">
        <v>-37.329986379999959</v>
      </c>
      <c r="AB43" s="262">
        <f t="shared" si="6"/>
        <v>-49.15385019999993</v>
      </c>
      <c r="AC43" s="262">
        <f t="shared" si="7"/>
        <v>-4.7399143400000483</v>
      </c>
      <c r="AD43" s="165"/>
      <c r="AE43" s="269"/>
      <c r="AF43" s="269"/>
      <c r="AG43" s="269"/>
    </row>
    <row r="44" spans="2:33" s="8" customFormat="1" ht="15" customHeight="1">
      <c r="B44" s="54" t="s">
        <v>112</v>
      </c>
      <c r="C44" s="12"/>
      <c r="D44" s="263">
        <v>5.9292299998924139E-3</v>
      </c>
      <c r="E44" s="263">
        <v>-2.6082799998112024E-3</v>
      </c>
      <c r="F44" s="263">
        <v>8.8212199999834415E-3</v>
      </c>
      <c r="G44" s="263">
        <v>2.8919900000910275E-3</v>
      </c>
      <c r="H44" s="263">
        <v>1.1429499999794644E-2</v>
      </c>
      <c r="I44" s="165"/>
      <c r="J44" s="240"/>
      <c r="K44" s="263">
        <v>-1.6684339999919758E-2</v>
      </c>
      <c r="L44" s="263">
        <v>-6.9825899999123066E-3</v>
      </c>
      <c r="M44" s="263">
        <v>-1.4761100000061561E-2</v>
      </c>
      <c r="N44" s="263">
        <v>1.9232399998581964E-3</v>
      </c>
      <c r="O44" s="263">
        <v>-7.7785100001492536E-3</v>
      </c>
      <c r="P44" s="165"/>
      <c r="Q44" s="240"/>
      <c r="R44" s="263">
        <v>8.3255499999795573E-3</v>
      </c>
      <c r="S44" s="263">
        <v>7.3843099999357942E-3</v>
      </c>
      <c r="T44" s="263">
        <v>8.5063799999188627E-3</v>
      </c>
      <c r="U44" s="263">
        <f t="shared" si="4"/>
        <v>1.8082999993930537E-4</v>
      </c>
      <c r="V44" s="263">
        <f t="shared" si="5"/>
        <v>1.1220699999830684E-3</v>
      </c>
      <c r="W44" s="165"/>
      <c r="X44" s="240"/>
      <c r="Y44" s="263">
        <v>-2.4295600000477863E-3</v>
      </c>
      <c r="Z44" s="263">
        <v>-2.2065599997877143E-3</v>
      </c>
      <c r="AA44" s="263">
        <v>2.5664999998407439E-3</v>
      </c>
      <c r="AB44" s="263">
        <f t="shared" si="6"/>
        <v>4.9960599998885302E-3</v>
      </c>
      <c r="AC44" s="263">
        <f t="shared" si="7"/>
        <v>4.7730599996284578E-3</v>
      </c>
      <c r="AD44" s="165"/>
      <c r="AE44" s="269"/>
      <c r="AF44" s="269"/>
      <c r="AG44" s="269"/>
    </row>
    <row r="45" spans="2:33" s="8" customFormat="1" ht="15" customHeight="1">
      <c r="B45" s="47" t="s">
        <v>111</v>
      </c>
      <c r="C45" s="12"/>
      <c r="D45" s="264">
        <v>-72.943127861830263</v>
      </c>
      <c r="E45" s="264">
        <v>-120.35988138195985</v>
      </c>
      <c r="F45" s="264">
        <v>-53.848105206200024</v>
      </c>
      <c r="G45" s="264">
        <v>19.095022655630238</v>
      </c>
      <c r="H45" s="264">
        <v>66.511776175759834</v>
      </c>
      <c r="I45" s="162"/>
      <c r="J45" s="240"/>
      <c r="K45" s="264">
        <v>4.7778605016601503</v>
      </c>
      <c r="L45" s="264">
        <v>68.632971260000289</v>
      </c>
      <c r="M45" s="264">
        <v>-18.147124539999986</v>
      </c>
      <c r="N45" s="264">
        <v>-22.924985041660136</v>
      </c>
      <c r="O45" s="264">
        <v>-86.780095800000268</v>
      </c>
      <c r="P45" s="162"/>
      <c r="Q45" s="240"/>
      <c r="R45" s="264">
        <v>37.279702489999991</v>
      </c>
      <c r="S45" s="264">
        <v>21.564291632569976</v>
      </c>
      <c r="T45" s="264">
        <v>-9.2307960000069217E-2</v>
      </c>
      <c r="U45" s="264">
        <f t="shared" si="4"/>
        <v>-37.372010450000062</v>
      </c>
      <c r="V45" s="264">
        <f t="shared" si="5"/>
        <v>-21.656599592570046</v>
      </c>
      <c r="W45" s="162"/>
      <c r="X45" s="240"/>
      <c r="Y45" s="264">
        <v>-30.885564870000088</v>
      </c>
      <c r="Z45" s="264">
        <v>-30.162618494489696</v>
      </c>
      <c r="AA45" s="264">
        <v>-72.08753639000011</v>
      </c>
      <c r="AB45" s="264">
        <f t="shared" si="6"/>
        <v>-41.201971520000022</v>
      </c>
      <c r="AC45" s="264">
        <f t="shared" si="7"/>
        <v>-41.924917895510418</v>
      </c>
      <c r="AD45" s="162"/>
      <c r="AE45" s="269"/>
      <c r="AF45" s="269"/>
      <c r="AG45" s="269"/>
    </row>
    <row r="46" spans="2:33" s="42" customFormat="1" ht="6" customHeight="1">
      <c r="B46" s="8"/>
      <c r="C46" s="12"/>
      <c r="D46" s="15"/>
      <c r="E46" s="15"/>
      <c r="F46" s="8"/>
      <c r="G46" s="17"/>
      <c r="H46" s="17"/>
      <c r="K46" s="15"/>
      <c r="L46" s="15"/>
      <c r="M46" s="8"/>
      <c r="N46" s="17"/>
      <c r="O46" s="17"/>
      <c r="R46" s="15"/>
      <c r="S46" s="15"/>
      <c r="T46" s="8"/>
      <c r="U46" s="17"/>
      <c r="V46" s="17"/>
      <c r="Y46" s="15"/>
      <c r="Z46" s="15"/>
      <c r="AA46" s="8"/>
      <c r="AB46" s="17"/>
      <c r="AC46" s="17"/>
    </row>
    <row r="47" spans="2:33" ht="15" customHeight="1">
      <c r="B47" s="81" t="s">
        <v>101</v>
      </c>
    </row>
    <row r="50" spans="4:30" ht="15" customHeight="1">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row>
    <row r="51" spans="4:30" ht="15" customHeight="1">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row>
    <row r="52" spans="4:30" ht="15" customHeight="1">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row>
    <row r="53" spans="4:30" ht="15" customHeight="1">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row>
    <row r="54" spans="4:30" ht="15" customHeight="1">
      <c r="F54" s="15"/>
      <c r="G54" s="15"/>
      <c r="H54" s="15"/>
      <c r="I54" s="15"/>
      <c r="J54" s="15"/>
      <c r="M54" s="15"/>
      <c r="N54" s="15"/>
      <c r="O54" s="15"/>
      <c r="P54" s="15"/>
      <c r="Q54" s="15"/>
      <c r="T54" s="15"/>
      <c r="U54" s="15"/>
      <c r="V54" s="15"/>
      <c r="W54" s="15"/>
      <c r="X54" s="15"/>
      <c r="AA54" s="15"/>
      <c r="AB54" s="15"/>
      <c r="AC54" s="15"/>
      <c r="AD54" s="15"/>
    </row>
    <row r="55" spans="4:30" ht="15" customHeight="1">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row>
    <row r="56" spans="4:30" ht="15" customHeight="1">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row>
    <row r="57" spans="4:30" ht="15" customHeight="1">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row>
    <row r="58" spans="4:30" ht="15" customHeight="1">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row>
  </sheetData>
  <pageMargins left="0.51181102362204722" right="0.11811023622047245" top="0.74803149606299213" bottom="0.74803149606299213" header="0.31496062992125984" footer="0.31496062992125984"/>
  <pageSetup paperSize="9" scale="5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F35"/>
  <sheetViews>
    <sheetView zoomScale="80" zoomScaleNormal="80" workbookViewId="0"/>
  </sheetViews>
  <sheetFormatPr defaultColWidth="8.90625" defaultRowHeight="15" customHeight="1"/>
  <cols>
    <col min="1" max="1" width="1.90625" style="43" customWidth="1"/>
    <col min="2" max="2" width="31.08984375" style="43" customWidth="1"/>
    <col min="3" max="3" width="1.90625" style="43" customWidth="1"/>
    <col min="4" max="4" width="12.08984375" style="69" customWidth="1"/>
    <col min="5" max="5" width="1.90625" style="43" customWidth="1"/>
    <col min="6" max="6" width="12" style="69" customWidth="1"/>
    <col min="7" max="7" width="1.90625" style="43" customWidth="1"/>
    <col min="8" max="8" width="14.453125" style="44" customWidth="1"/>
    <col min="9" max="9" width="5.90625" style="44" customWidth="1"/>
    <col min="10" max="10" width="34.6328125" style="43" customWidth="1"/>
    <col min="11" max="11" width="1.90625" style="44" customWidth="1"/>
    <col min="12" max="12" width="12.08984375" style="69" customWidth="1"/>
    <col min="13" max="13" width="1.90625" style="43" customWidth="1"/>
    <col min="14" max="14" width="12.08984375" style="69" customWidth="1"/>
    <col min="15" max="15" width="1.90625" style="43" customWidth="1"/>
    <col min="16" max="16" width="14.453125" style="44" customWidth="1"/>
    <col min="17" max="17" width="5.90625" style="44" customWidth="1"/>
    <col min="18" max="18" width="31.08984375" style="43" customWidth="1"/>
    <col min="19" max="19" width="1.90625" style="43" customWidth="1"/>
    <col min="20" max="20" width="12.08984375" style="69" customWidth="1"/>
    <col min="21" max="21" width="1.90625" style="43" customWidth="1"/>
    <col min="22" max="22" width="12.08984375" style="107" customWidth="1"/>
    <col min="23" max="23" width="1.90625" style="43" customWidth="1"/>
    <col min="24" max="24" width="12.08984375" style="43" customWidth="1"/>
    <col min="25" max="25" width="6" style="43" customWidth="1"/>
    <col min="26" max="26" width="33.6328125" style="43" customWidth="1"/>
    <col min="27" max="27" width="2.08984375" style="43" customWidth="1"/>
    <col min="28" max="28" width="12.08984375" style="43" customWidth="1"/>
    <col min="29" max="29" width="2.08984375" style="43" customWidth="1"/>
    <col min="30" max="30" width="12.08984375" style="43" customWidth="1"/>
    <col min="31" max="31" width="2.08984375" style="43" customWidth="1"/>
    <col min="32" max="16384" width="8.90625" style="43"/>
  </cols>
  <sheetData>
    <row r="2" spans="2:32" ht="15" customHeight="1">
      <c r="B2" s="9" t="s">
        <v>5</v>
      </c>
      <c r="D2" s="103"/>
      <c r="F2" s="103"/>
      <c r="J2" s="9" t="s">
        <v>46</v>
      </c>
      <c r="K2" s="10"/>
      <c r="L2" s="106"/>
      <c r="N2" s="106"/>
      <c r="R2" s="9" t="s">
        <v>102</v>
      </c>
      <c r="T2" s="103"/>
      <c r="Z2" s="9" t="s">
        <v>143</v>
      </c>
      <c r="AA2" s="10"/>
      <c r="AB2" s="106"/>
      <c r="AD2" s="106"/>
    </row>
    <row r="3" spans="2:32" ht="15" customHeight="1">
      <c r="B3" s="33" t="s">
        <v>27</v>
      </c>
      <c r="J3" s="11" t="s">
        <v>47</v>
      </c>
      <c r="K3" s="10"/>
      <c r="R3" s="33" t="s">
        <v>103</v>
      </c>
      <c r="Z3" s="11" t="s">
        <v>47</v>
      </c>
      <c r="AA3" s="10"/>
      <c r="AB3" s="69"/>
      <c r="AD3" s="69"/>
    </row>
    <row r="4" spans="2:32" ht="15" customHeight="1">
      <c r="B4" s="12"/>
      <c r="J4" s="9"/>
      <c r="K4" s="10"/>
      <c r="L4" s="72"/>
      <c r="M4" s="72"/>
      <c r="N4" s="72"/>
      <c r="R4" s="12"/>
      <c r="Z4" s="9"/>
      <c r="AA4" s="10"/>
      <c r="AB4" s="72"/>
      <c r="AC4" s="72"/>
      <c r="AD4" s="72"/>
    </row>
    <row r="5" spans="2:32" ht="29.15" customHeight="1" thickBot="1">
      <c r="B5" s="12"/>
      <c r="D5" s="99"/>
      <c r="F5" s="99"/>
      <c r="I5" s="35"/>
      <c r="L5" s="109"/>
      <c r="M5" s="109"/>
      <c r="N5" s="109"/>
      <c r="P5" s="43"/>
      <c r="Q5" s="35"/>
      <c r="R5" s="12"/>
      <c r="T5" s="99"/>
      <c r="V5" s="99"/>
      <c r="AA5" s="44"/>
      <c r="AB5" s="109"/>
      <c r="AC5" s="109"/>
      <c r="AD5" s="109"/>
    </row>
    <row r="6" spans="2:32" ht="15" customHeight="1">
      <c r="D6" s="70">
        <v>44196</v>
      </c>
      <c r="E6" s="110"/>
      <c r="F6" s="70">
        <v>44469</v>
      </c>
      <c r="G6" s="110"/>
      <c r="J6" s="45"/>
      <c r="K6" s="46"/>
      <c r="L6" s="70">
        <v>44196</v>
      </c>
      <c r="M6" s="110"/>
      <c r="N6" s="70">
        <v>44469</v>
      </c>
      <c r="O6" s="110"/>
      <c r="P6" s="43"/>
      <c r="T6" s="70">
        <v>44196</v>
      </c>
      <c r="U6" s="110"/>
      <c r="V6" s="70">
        <v>44469</v>
      </c>
      <c r="W6" s="110"/>
      <c r="Z6" s="45"/>
      <c r="AA6" s="46"/>
      <c r="AB6" s="70">
        <v>44196</v>
      </c>
      <c r="AC6" s="110"/>
      <c r="AD6" s="70">
        <v>44469</v>
      </c>
      <c r="AE6" s="110"/>
    </row>
    <row r="7" spans="2:32" s="50" customFormat="1" ht="15" customHeight="1">
      <c r="B7" s="47" t="s">
        <v>48</v>
      </c>
      <c r="C7" s="48"/>
      <c r="D7" s="135">
        <v>2894.9026262400012</v>
      </c>
      <c r="E7" s="132"/>
      <c r="F7" s="302">
        <v>3434.6150503699992</v>
      </c>
      <c r="G7" s="132"/>
      <c r="H7" s="44"/>
      <c r="I7" s="76"/>
      <c r="J7" s="49" t="s">
        <v>49</v>
      </c>
      <c r="K7" s="46"/>
      <c r="L7" s="72">
        <v>518.18017087999988</v>
      </c>
      <c r="M7" s="134"/>
      <c r="N7" s="72">
        <v>932.98037164999994</v>
      </c>
      <c r="O7" s="134"/>
      <c r="P7" s="43"/>
      <c r="Q7" s="76"/>
      <c r="R7" s="47" t="s">
        <v>48</v>
      </c>
      <c r="S7" s="48"/>
      <c r="T7" s="135">
        <v>1122.827174190001</v>
      </c>
      <c r="U7" s="136"/>
      <c r="V7" s="302">
        <v>1110.3805711500004</v>
      </c>
      <c r="W7" s="136"/>
      <c r="X7" s="43"/>
      <c r="Z7" s="49" t="s">
        <v>49</v>
      </c>
      <c r="AA7" s="46"/>
      <c r="AB7" s="72">
        <v>286.43886313000007</v>
      </c>
      <c r="AC7" s="134"/>
      <c r="AD7" s="72">
        <v>214.35132503000003</v>
      </c>
      <c r="AE7" s="134"/>
      <c r="AF7" s="281"/>
    </row>
    <row r="8" spans="2:32" ht="15" customHeight="1">
      <c r="B8" s="49" t="s">
        <v>49</v>
      </c>
      <c r="D8" s="133">
        <v>518.18017087999988</v>
      </c>
      <c r="E8" s="97"/>
      <c r="F8" s="226">
        <v>932.98037164999994</v>
      </c>
      <c r="G8" s="97"/>
      <c r="H8" s="189"/>
      <c r="I8" s="76"/>
      <c r="J8" s="43" t="s">
        <v>138</v>
      </c>
      <c r="L8" s="72">
        <v>235.65698871000001</v>
      </c>
      <c r="M8" s="134"/>
      <c r="N8" s="72">
        <v>198.32700233000006</v>
      </c>
      <c r="O8" s="134"/>
      <c r="P8" s="43"/>
      <c r="Q8" s="76"/>
      <c r="R8" s="49" t="s">
        <v>50</v>
      </c>
      <c r="T8" s="133">
        <v>638.78900918999932</v>
      </c>
      <c r="U8" s="134"/>
      <c r="V8" s="226">
        <v>671.00597748000007</v>
      </c>
      <c r="W8" s="134"/>
      <c r="Z8" s="43" t="s">
        <v>138</v>
      </c>
      <c r="AA8" s="44"/>
      <c r="AB8" s="72">
        <v>235.65698871000001</v>
      </c>
      <c r="AC8" s="134"/>
      <c r="AD8" s="72">
        <v>198.32700233000006</v>
      </c>
      <c r="AE8" s="134"/>
    </row>
    <row r="9" spans="2:32" ht="15" customHeight="1">
      <c r="B9" s="43" t="s">
        <v>51</v>
      </c>
      <c r="D9" s="133">
        <v>1651.96633277</v>
      </c>
      <c r="E9" s="97"/>
      <c r="F9" s="226">
        <v>1744.2925991300003</v>
      </c>
      <c r="G9" s="97"/>
      <c r="H9" s="189"/>
      <c r="I9" s="76"/>
      <c r="J9" s="49" t="s">
        <v>139</v>
      </c>
      <c r="K9" s="46"/>
      <c r="L9" s="72">
        <v>127.74624837000005</v>
      </c>
      <c r="M9" s="134"/>
      <c r="N9" s="72">
        <v>575.50471821849806</v>
      </c>
      <c r="O9" s="134"/>
      <c r="P9" s="43"/>
      <c r="Q9" s="76"/>
      <c r="R9" s="43" t="s">
        <v>52</v>
      </c>
      <c r="T9" s="133">
        <v>484.03816500000005</v>
      </c>
      <c r="U9" s="134"/>
      <c r="V9" s="226">
        <v>439.37459367000014</v>
      </c>
      <c r="W9" s="134"/>
      <c r="Z9" s="43" t="s">
        <v>140</v>
      </c>
      <c r="AA9" s="44"/>
      <c r="AB9" s="72">
        <v>-1.7136549999937415E-2</v>
      </c>
      <c r="AC9" s="97"/>
      <c r="AD9" s="72">
        <v>-1.4570050000067567E-2</v>
      </c>
      <c r="AE9" s="134"/>
    </row>
    <row r="10" spans="2:32" ht="15" customHeight="1">
      <c r="B10" s="49" t="s">
        <v>172</v>
      </c>
      <c r="D10" s="226">
        <v>350.53756785999991</v>
      </c>
      <c r="E10" s="97"/>
      <c r="F10" s="226">
        <v>388.44955224</v>
      </c>
      <c r="G10" s="97"/>
      <c r="H10" s="189"/>
      <c r="I10" s="76"/>
      <c r="J10" s="43" t="s">
        <v>140</v>
      </c>
      <c r="L10" s="72">
        <v>19.353389489999998</v>
      </c>
      <c r="M10" s="97"/>
      <c r="N10" s="72">
        <v>21.465480599999893</v>
      </c>
      <c r="O10" s="134"/>
      <c r="P10" s="43"/>
      <c r="Q10" s="76"/>
      <c r="R10" s="47" t="s">
        <v>53</v>
      </c>
      <c r="S10" s="12"/>
      <c r="T10" s="135">
        <v>1122.8271742499996</v>
      </c>
      <c r="U10" s="136"/>
      <c r="V10" s="302">
        <v>1110.38057114</v>
      </c>
      <c r="W10" s="136"/>
      <c r="Z10" s="47" t="s">
        <v>171</v>
      </c>
      <c r="AA10" s="48"/>
      <c r="AB10" s="131">
        <v>50.799010970000005</v>
      </c>
      <c r="AC10" s="132"/>
      <c r="AD10" s="131">
        <v>16.038892750000056</v>
      </c>
      <c r="AE10" s="132"/>
      <c r="AF10" s="213"/>
    </row>
    <row r="11" spans="2:32" ht="15" customHeight="1">
      <c r="B11" s="49" t="s">
        <v>152</v>
      </c>
      <c r="D11" s="226">
        <v>79.229178000000005</v>
      </c>
      <c r="E11" s="97"/>
      <c r="F11" s="226">
        <v>78.673665</v>
      </c>
      <c r="G11" s="97"/>
      <c r="H11" s="189"/>
      <c r="I11" s="76"/>
      <c r="J11" s="47" t="s">
        <v>171</v>
      </c>
      <c r="K11" s="48"/>
      <c r="L11" s="131">
        <v>135.4235443099999</v>
      </c>
      <c r="M11" s="132"/>
      <c r="N11" s="131">
        <v>137.68317050150199</v>
      </c>
      <c r="O11" s="132"/>
      <c r="P11" s="213"/>
      <c r="Q11" s="76"/>
      <c r="R11" s="49" t="s">
        <v>54</v>
      </c>
      <c r="T11" s="133">
        <v>443.99762414999981</v>
      </c>
      <c r="U11" s="134"/>
      <c r="V11" s="226">
        <v>430.33283679000004</v>
      </c>
      <c r="W11" s="134"/>
      <c r="Z11" s="49" t="s">
        <v>144</v>
      </c>
      <c r="AA11" s="44"/>
      <c r="AB11" s="72">
        <v>204.69678030999998</v>
      </c>
      <c r="AC11" s="134"/>
      <c r="AD11" s="72">
        <v>194.81803517</v>
      </c>
      <c r="AE11" s="134"/>
    </row>
    <row r="12" spans="2:32" ht="15" customHeight="1">
      <c r="B12" s="45" t="s">
        <v>56</v>
      </c>
      <c r="D12" s="139">
        <v>294.98937673000034</v>
      </c>
      <c r="E12" s="140"/>
      <c r="F12" s="139">
        <v>290.21886234999982</v>
      </c>
      <c r="G12" s="140"/>
      <c r="H12" s="189"/>
      <c r="I12" s="76"/>
      <c r="J12" s="49" t="s">
        <v>141</v>
      </c>
      <c r="L12" s="72">
        <v>91.656672</v>
      </c>
      <c r="M12" s="134"/>
      <c r="N12" s="72">
        <v>84.495239770000012</v>
      </c>
      <c r="O12" s="134"/>
      <c r="P12" s="213"/>
      <c r="Q12" s="76"/>
      <c r="R12" s="49" t="s">
        <v>55</v>
      </c>
      <c r="T12" s="137">
        <v>528.50277078999989</v>
      </c>
      <c r="U12" s="138"/>
      <c r="V12" s="137">
        <v>521.39322219999974</v>
      </c>
      <c r="W12" s="138"/>
      <c r="Z12" s="47" t="s">
        <v>46</v>
      </c>
      <c r="AA12" s="48"/>
      <c r="AB12" s="131">
        <v>-153.89776933999997</v>
      </c>
      <c r="AC12" s="132"/>
      <c r="AD12" s="131">
        <v>-178.77914241999994</v>
      </c>
      <c r="AE12" s="132"/>
    </row>
    <row r="13" spans="2:32" ht="15" customHeight="1">
      <c r="H13" s="189"/>
      <c r="I13" s="76"/>
      <c r="J13" s="49" t="s">
        <v>142</v>
      </c>
      <c r="K13" s="46"/>
      <c r="L13" s="72">
        <v>115.210082</v>
      </c>
      <c r="M13" s="134"/>
      <c r="N13" s="72">
        <v>112.221147</v>
      </c>
      <c r="O13" s="134"/>
      <c r="P13" s="43"/>
      <c r="Q13" s="76"/>
      <c r="R13" s="45" t="s">
        <v>57</v>
      </c>
      <c r="T13" s="141">
        <v>150.32677931000006</v>
      </c>
      <c r="U13" s="142"/>
      <c r="V13" s="303">
        <v>158.65451214999996</v>
      </c>
      <c r="W13" s="142"/>
    </row>
    <row r="14" spans="2:32" ht="15" customHeight="1">
      <c r="B14" s="49"/>
      <c r="D14" s="71"/>
      <c r="E14" s="97"/>
      <c r="F14" s="71"/>
      <c r="G14" s="97"/>
      <c r="I14" s="76"/>
      <c r="J14" s="47" t="s">
        <v>46</v>
      </c>
      <c r="K14" s="48"/>
      <c r="L14" s="131">
        <v>-71.443208639999995</v>
      </c>
      <c r="M14" s="132"/>
      <c r="N14" s="301">
        <v>-59.033216268498016</v>
      </c>
      <c r="O14" s="132"/>
      <c r="P14" s="43"/>
      <c r="Q14" s="76"/>
      <c r="R14" s="49"/>
      <c r="T14" s="108"/>
      <c r="U14" s="72"/>
      <c r="V14" s="108"/>
    </row>
    <row r="15" spans="2:32" ht="15" customHeight="1">
      <c r="E15" s="87"/>
      <c r="G15" s="87"/>
      <c r="I15" s="76"/>
      <c r="L15" s="108"/>
      <c r="M15" s="108"/>
      <c r="N15" s="108"/>
      <c r="P15" s="43"/>
      <c r="Q15" s="76"/>
      <c r="R15" s="175"/>
      <c r="S15" s="175"/>
      <c r="T15" s="175"/>
      <c r="U15" s="175"/>
      <c r="V15" s="175"/>
      <c r="AB15" s="213"/>
      <c r="AC15" s="213"/>
      <c r="AD15" s="213"/>
    </row>
    <row r="16" spans="2:32" ht="15" customHeight="1">
      <c r="B16" s="47" t="s">
        <v>53</v>
      </c>
      <c r="C16" s="12"/>
      <c r="D16" s="135">
        <v>2894.9026262600009</v>
      </c>
      <c r="E16" s="132"/>
      <c r="F16" s="302">
        <v>3434.6150503300023</v>
      </c>
      <c r="G16" s="132"/>
      <c r="I16" s="76"/>
      <c r="J16" s="81"/>
      <c r="P16" s="83"/>
      <c r="Q16" s="76"/>
      <c r="R16" s="175"/>
      <c r="S16" s="175"/>
      <c r="T16" s="175"/>
      <c r="U16" s="175"/>
      <c r="V16" s="175"/>
    </row>
    <row r="17" spans="2:22" ht="15" customHeight="1">
      <c r="B17" s="49" t="s">
        <v>58</v>
      </c>
      <c r="D17" s="133">
        <v>243.241128</v>
      </c>
      <c r="E17" s="97"/>
      <c r="F17" s="226">
        <v>213.693577</v>
      </c>
      <c r="G17" s="97"/>
      <c r="H17" s="189"/>
      <c r="I17" s="43"/>
      <c r="J17" s="69"/>
      <c r="K17" s="43"/>
      <c r="P17" s="73"/>
      <c r="Q17" s="76"/>
      <c r="R17" s="175"/>
      <c r="S17" s="175"/>
      <c r="T17" s="175"/>
      <c r="U17" s="175"/>
      <c r="V17" s="175"/>
    </row>
    <row r="18" spans="2:22" ht="15" customHeight="1">
      <c r="B18" s="49" t="s">
        <v>59</v>
      </c>
      <c r="D18" s="133">
        <v>1754.4588000199994</v>
      </c>
      <c r="E18" s="97"/>
      <c r="F18" s="226">
        <v>2303.8579545800003</v>
      </c>
      <c r="G18" s="97"/>
      <c r="H18" s="189"/>
      <c r="I18" s="43"/>
      <c r="J18" s="69"/>
      <c r="K18" s="43"/>
      <c r="P18" s="72"/>
      <c r="Q18" s="76"/>
      <c r="R18" s="49"/>
      <c r="T18" s="108"/>
      <c r="U18" s="72"/>
      <c r="V18" s="108"/>
    </row>
    <row r="19" spans="2:22" ht="15" customHeight="1">
      <c r="B19" s="49" t="s">
        <v>60</v>
      </c>
      <c r="D19" s="133">
        <v>206.86675294999992</v>
      </c>
      <c r="E19" s="97"/>
      <c r="F19" s="226">
        <v>196.71638677000001</v>
      </c>
      <c r="G19" s="97"/>
      <c r="H19" s="189"/>
      <c r="I19" s="76"/>
      <c r="J19" s="69"/>
      <c r="P19" s="71"/>
      <c r="Q19" s="76"/>
    </row>
    <row r="20" spans="2:22" ht="15" customHeight="1">
      <c r="B20" s="49" t="s">
        <v>150</v>
      </c>
      <c r="D20" s="133">
        <v>282.99986000000001</v>
      </c>
      <c r="E20" s="97"/>
      <c r="F20" s="226">
        <v>282.78608158999998</v>
      </c>
      <c r="G20" s="97"/>
      <c r="H20" s="189"/>
      <c r="I20" s="76"/>
      <c r="J20" s="69"/>
      <c r="P20" s="71"/>
      <c r="Q20" s="43"/>
    </row>
    <row r="21" spans="2:22" ht="15" customHeight="1">
      <c r="B21" s="49" t="s">
        <v>133</v>
      </c>
      <c r="D21" s="133">
        <v>257.06099132999969</v>
      </c>
      <c r="E21" s="97"/>
      <c r="F21" s="226">
        <v>279.19648788000001</v>
      </c>
      <c r="G21" s="97"/>
      <c r="H21" s="189"/>
      <c r="I21" s="43"/>
      <c r="J21" s="69"/>
      <c r="K21" s="43"/>
      <c r="P21" s="72"/>
      <c r="Q21" s="76"/>
    </row>
    <row r="22" spans="2:22" ht="15" customHeight="1">
      <c r="B22" s="45" t="s">
        <v>57</v>
      </c>
      <c r="D22" s="139">
        <v>150.27509395999996</v>
      </c>
      <c r="E22" s="111"/>
      <c r="F22" s="139">
        <v>158.36456250999993</v>
      </c>
      <c r="G22" s="111"/>
      <c r="H22" s="189"/>
      <c r="P22" s="71"/>
    </row>
    <row r="23" spans="2:22" ht="15" customHeight="1">
      <c r="C23" s="52"/>
      <c r="D23" s="104"/>
      <c r="E23" s="53"/>
      <c r="F23" s="104"/>
      <c r="G23" s="53"/>
    </row>
    <row r="24" spans="2:22" s="44" customFormat="1" ht="15" customHeight="1">
      <c r="B24" s="15" t="s">
        <v>151</v>
      </c>
      <c r="C24" s="12"/>
      <c r="D24" s="105"/>
      <c r="E24" s="12"/>
      <c r="F24" s="105"/>
      <c r="G24" s="12"/>
      <c r="H24" s="105"/>
      <c r="L24" s="107"/>
      <c r="N24" s="107"/>
    </row>
    <row r="25" spans="2:22" ht="15" customHeight="1">
      <c r="B25" s="15"/>
      <c r="D25" s="193"/>
      <c r="E25" s="44"/>
      <c r="F25" s="193"/>
      <c r="G25" s="44"/>
      <c r="P25" s="77"/>
    </row>
    <row r="26" spans="2:22" ht="15" customHeight="1">
      <c r="B26" s="47" t="s">
        <v>61</v>
      </c>
      <c r="C26" s="48"/>
      <c r="D26" s="74">
        <v>0.40448589834135085</v>
      </c>
      <c r="E26" s="74"/>
      <c r="F26" s="74">
        <f>+F27/F28</f>
        <v>0.62053250240501867</v>
      </c>
      <c r="G26" s="114"/>
    </row>
    <row r="27" spans="2:22" ht="15" customHeight="1">
      <c r="B27" s="49" t="s">
        <v>52</v>
      </c>
      <c r="C27" s="46"/>
      <c r="D27" s="71">
        <v>910.58827476000033</v>
      </c>
      <c r="E27" s="75"/>
      <c r="F27" s="71">
        <v>1587.3595791499993</v>
      </c>
      <c r="G27" s="75"/>
    </row>
    <row r="28" spans="2:22" ht="15" customHeight="1">
      <c r="B28" s="45" t="s">
        <v>55</v>
      </c>
      <c r="C28" s="46"/>
      <c r="D28" s="112">
        <v>2251.2237842999984</v>
      </c>
      <c r="E28" s="113"/>
      <c r="F28" s="112">
        <v>2558.0603320499995</v>
      </c>
      <c r="G28" s="113"/>
    </row>
    <row r="33" spans="4:6" ht="15" customHeight="1">
      <c r="F33" s="43"/>
    </row>
    <row r="35" spans="4:6" ht="15" customHeight="1">
      <c r="D35" s="133"/>
    </row>
  </sheetData>
  <pageMargins left="0.51181102362204722" right="0.11811023622047245" top="0.74803149606299213" bottom="0.15748031496062992" header="0.31496062992125984" footer="0.31496062992125984"/>
  <pageSetup paperSize="9" scale="58"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I48"/>
  <sheetViews>
    <sheetView showGridLines="0" zoomScale="80" zoomScaleNormal="80" workbookViewId="0">
      <pane xSplit="2" topLeftCell="C1" activePane="topRight" state="frozen"/>
      <selection activeCell="B27" sqref="B27:O27"/>
      <selection pane="topRight"/>
    </sheetView>
  </sheetViews>
  <sheetFormatPr defaultColWidth="9.08984375" defaultRowHeight="15" customHeight="1"/>
  <cols>
    <col min="1" max="1" width="1.90625" style="17" customWidth="1"/>
    <col min="2" max="2" width="29.90625" style="17" customWidth="1"/>
    <col min="3" max="3" width="1.90625" style="34" customWidth="1"/>
    <col min="4" max="8" width="12.08984375" style="17" customWidth="1"/>
    <col min="9" max="9" width="1.90625" style="34" customWidth="1"/>
    <col min="10" max="10" width="3.36328125" style="43" customWidth="1"/>
    <col min="11" max="15" width="12.08984375" style="17" customWidth="1"/>
    <col min="16" max="16" width="1.90625" style="34" customWidth="1"/>
    <col min="17" max="17" width="3.36328125" style="43" customWidth="1"/>
    <col min="18" max="22" width="12.08984375" style="17" customWidth="1"/>
    <col min="23" max="23" width="1.90625" style="34" customWidth="1"/>
    <col min="24" max="24" width="3.36328125" style="43" customWidth="1"/>
    <col min="25" max="29" width="12.08984375" style="17" customWidth="1"/>
    <col min="30" max="30" width="1.90625" style="34" customWidth="1"/>
    <col min="31" max="16384" width="9.08984375" style="17"/>
  </cols>
  <sheetData>
    <row r="1" spans="2:35" ht="15" customHeight="1">
      <c r="D1" s="8"/>
      <c r="E1" s="8"/>
      <c r="F1" s="8"/>
      <c r="G1" s="8"/>
      <c r="H1" s="8"/>
      <c r="J1" s="167"/>
      <c r="K1" s="8"/>
      <c r="L1" s="8"/>
      <c r="M1" s="8"/>
      <c r="N1" s="8"/>
      <c r="O1" s="8"/>
      <c r="Q1" s="167"/>
      <c r="R1" s="8"/>
      <c r="S1" s="8"/>
      <c r="T1" s="8"/>
      <c r="U1" s="8"/>
      <c r="V1" s="8"/>
      <c r="X1" s="167"/>
      <c r="Y1" s="8"/>
      <c r="Z1" s="8"/>
      <c r="AA1" s="8"/>
      <c r="AB1" s="8"/>
      <c r="AC1" s="8"/>
    </row>
    <row r="2" spans="2:35" ht="15" customHeight="1">
      <c r="B2" s="9" t="s">
        <v>6</v>
      </c>
      <c r="C2" s="32"/>
      <c r="D2" s="8"/>
      <c r="E2" s="8"/>
      <c r="F2" s="8"/>
      <c r="G2" s="8"/>
      <c r="H2" s="8"/>
      <c r="I2" s="32"/>
      <c r="J2" s="167"/>
      <c r="K2" s="8"/>
      <c r="L2" s="8"/>
      <c r="M2" s="8"/>
      <c r="N2" s="8"/>
      <c r="O2" s="8"/>
      <c r="P2" s="32"/>
      <c r="Q2" s="167"/>
      <c r="R2" s="8"/>
      <c r="S2" s="8"/>
      <c r="T2" s="8"/>
      <c r="U2" s="8"/>
      <c r="V2" s="8"/>
      <c r="W2" s="32"/>
      <c r="X2" s="167"/>
      <c r="Y2" s="8"/>
      <c r="Z2" s="8"/>
      <c r="AA2" s="8"/>
      <c r="AB2" s="8"/>
      <c r="AC2" s="8"/>
      <c r="AD2" s="32"/>
    </row>
    <row r="3" spans="2:35" ht="15" customHeight="1">
      <c r="B3" s="11" t="s">
        <v>62</v>
      </c>
      <c r="C3" s="33"/>
      <c r="D3" s="8"/>
      <c r="E3" s="8"/>
      <c r="F3" s="8"/>
      <c r="G3" s="82"/>
      <c r="H3" s="82"/>
      <c r="I3" s="33"/>
      <c r="J3" s="167"/>
      <c r="K3" s="8"/>
      <c r="L3" s="8"/>
      <c r="M3" s="8"/>
      <c r="N3" s="82"/>
      <c r="O3" s="82"/>
      <c r="P3" s="33"/>
      <c r="Q3" s="167"/>
      <c r="R3" s="8"/>
      <c r="S3" s="8"/>
      <c r="T3" s="8"/>
      <c r="U3" s="82"/>
      <c r="V3" s="82"/>
      <c r="W3" s="33"/>
      <c r="X3" s="167"/>
      <c r="Y3" s="8"/>
      <c r="Z3" s="8"/>
      <c r="AA3" s="8"/>
      <c r="AB3" s="82"/>
      <c r="AC3" s="82"/>
      <c r="AD3" s="33"/>
    </row>
    <row r="4" spans="2:35" ht="15" customHeight="1">
      <c r="B4" s="33"/>
      <c r="C4" s="33"/>
      <c r="D4" s="181"/>
      <c r="E4" s="181"/>
      <c r="F4" s="181"/>
      <c r="G4" s="82"/>
      <c r="H4" s="82"/>
      <c r="I4" s="33"/>
      <c r="J4" s="167"/>
      <c r="K4" s="181"/>
      <c r="L4" s="181"/>
      <c r="M4" s="181"/>
      <c r="N4" s="82"/>
      <c r="O4" s="82"/>
      <c r="P4" s="33"/>
      <c r="Q4" s="167"/>
      <c r="R4" s="181"/>
      <c r="S4" s="181"/>
      <c r="T4" s="181"/>
      <c r="U4" s="82"/>
      <c r="V4" s="82"/>
      <c r="W4" s="33"/>
      <c r="X4" s="167"/>
      <c r="Y4" s="181"/>
      <c r="Z4" s="181"/>
      <c r="AA4" s="181"/>
      <c r="AB4" s="82"/>
      <c r="AC4" s="82"/>
      <c r="AD4" s="33"/>
    </row>
    <row r="5" spans="2:35" ht="29.15" customHeight="1" thickBot="1">
      <c r="B5" s="33"/>
      <c r="C5" s="33"/>
      <c r="D5" s="190" t="s">
        <v>13</v>
      </c>
      <c r="E5" s="190"/>
      <c r="F5" s="190"/>
      <c r="G5" s="190"/>
      <c r="H5" s="190"/>
      <c r="I5" s="246"/>
      <c r="J5" s="190"/>
      <c r="K5" s="190"/>
      <c r="L5" s="190"/>
      <c r="M5" s="190"/>
      <c r="N5" s="190"/>
      <c r="O5" s="190"/>
      <c r="P5" s="190"/>
      <c r="Q5" s="190"/>
      <c r="R5" s="190"/>
      <c r="S5" s="190"/>
      <c r="T5" s="190"/>
      <c r="U5" s="190"/>
      <c r="V5" s="190"/>
      <c r="W5" s="190"/>
      <c r="X5" s="190"/>
      <c r="Y5" s="190"/>
      <c r="Z5" s="190"/>
      <c r="AA5" s="190"/>
      <c r="AB5" s="190"/>
      <c r="AC5" s="190"/>
      <c r="AD5" s="190"/>
    </row>
    <row r="6" spans="2:35" ht="15" customHeight="1">
      <c r="B6" s="36"/>
      <c r="D6" s="93" t="s">
        <v>146</v>
      </c>
      <c r="E6" s="93" t="s">
        <v>96</v>
      </c>
      <c r="F6" s="93" t="s">
        <v>130</v>
      </c>
      <c r="G6" s="149" t="s">
        <v>153</v>
      </c>
      <c r="H6" s="149" t="s">
        <v>148</v>
      </c>
      <c r="I6" s="169"/>
      <c r="J6" s="169"/>
      <c r="K6" s="98" t="s">
        <v>155</v>
      </c>
      <c r="L6" s="98" t="s">
        <v>156</v>
      </c>
      <c r="M6" s="184" t="s">
        <v>157</v>
      </c>
      <c r="N6" s="149" t="s">
        <v>153</v>
      </c>
      <c r="O6" s="149" t="s">
        <v>148</v>
      </c>
      <c r="P6" s="149"/>
      <c r="Q6" s="169"/>
      <c r="R6" s="98" t="s">
        <v>164</v>
      </c>
      <c r="S6" s="98" t="s">
        <v>165</v>
      </c>
      <c r="T6" s="184" t="s">
        <v>166</v>
      </c>
      <c r="U6" s="149" t="s">
        <v>153</v>
      </c>
      <c r="V6" s="149" t="s">
        <v>148</v>
      </c>
      <c r="W6" s="149"/>
      <c r="X6" s="169"/>
      <c r="Y6" s="98" t="s">
        <v>167</v>
      </c>
      <c r="Z6" s="98" t="s">
        <v>168</v>
      </c>
      <c r="AA6" s="184" t="s">
        <v>169</v>
      </c>
      <c r="AB6" s="149" t="s">
        <v>153</v>
      </c>
      <c r="AC6" s="149" t="s">
        <v>148</v>
      </c>
      <c r="AD6" s="149"/>
      <c r="AE6" s="271"/>
    </row>
    <row r="7" spans="2:35" s="16" customFormat="1" ht="15" customHeight="1">
      <c r="B7" s="37" t="s">
        <v>105</v>
      </c>
      <c r="C7" s="32"/>
      <c r="D7" s="115">
        <v>120.60023295999999</v>
      </c>
      <c r="E7" s="115">
        <v>110.16952822000002</v>
      </c>
      <c r="F7" s="115">
        <v>108.61493792000002</v>
      </c>
      <c r="G7" s="227">
        <v>-9.9380363916669934E-2</v>
      </c>
      <c r="H7" s="147">
        <v>-1.4110891869261837E-2</v>
      </c>
      <c r="I7" s="227"/>
      <c r="J7" s="172"/>
      <c r="K7" s="115">
        <v>116.81387582999997</v>
      </c>
      <c r="L7" s="115">
        <v>94.012218889999943</v>
      </c>
      <c r="M7" s="115">
        <v>108.97634323000001</v>
      </c>
      <c r="N7" s="227">
        <v>-6.7094191886980736E-2</v>
      </c>
      <c r="O7" s="256">
        <v>0.15917212163143399</v>
      </c>
      <c r="P7" s="227"/>
      <c r="Q7" s="172"/>
      <c r="R7" s="129">
        <v>115.83308294999998</v>
      </c>
      <c r="S7" s="129">
        <v>106.57051971000004</v>
      </c>
      <c r="T7" s="129">
        <v>101.31461898000003</v>
      </c>
      <c r="U7" s="222">
        <v>-0.12533952822672367</v>
      </c>
      <c r="V7" s="230">
        <v>-4.9318523962371352E-2</v>
      </c>
      <c r="W7" s="222"/>
      <c r="X7" s="172"/>
      <c r="Y7" s="129">
        <v>353.24719174000006</v>
      </c>
      <c r="Z7" s="129">
        <v>310.7522668200001</v>
      </c>
      <c r="AA7" s="129">
        <v>318.90590016000004</v>
      </c>
      <c r="AB7" s="222">
        <v>-9.7216035634548503E-2</v>
      </c>
      <c r="AC7" s="230">
        <v>2.6238371238407776E-2</v>
      </c>
      <c r="AD7" s="227"/>
      <c r="AE7" s="273"/>
      <c r="AF7" s="273"/>
      <c r="AG7" s="273"/>
      <c r="AH7" s="272"/>
      <c r="AI7" s="272"/>
    </row>
    <row r="8" spans="2:35" ht="15" customHeight="1">
      <c r="B8" s="33" t="s">
        <v>63</v>
      </c>
      <c r="D8" s="128">
        <v>103.04667246</v>
      </c>
      <c r="E8" s="128">
        <v>94.949988569999988</v>
      </c>
      <c r="F8" s="128">
        <v>92.545092480000008</v>
      </c>
      <c r="G8" s="201">
        <v>-0.10191090822536186</v>
      </c>
      <c r="H8" s="201">
        <v>-2.5328029273294944E-2</v>
      </c>
      <c r="I8" s="201"/>
      <c r="J8" s="202"/>
      <c r="K8" s="128">
        <v>100.29322035</v>
      </c>
      <c r="L8" s="128">
        <v>78.141822809999994</v>
      </c>
      <c r="M8" s="128">
        <v>92.885144559999986</v>
      </c>
      <c r="N8" s="201">
        <v>-7.3864173113073361E-2</v>
      </c>
      <c r="O8" s="233">
        <v>0.18867389087976649</v>
      </c>
      <c r="P8" s="201"/>
      <c r="Q8" s="202"/>
      <c r="R8" s="128">
        <v>99.658818310000001</v>
      </c>
      <c r="S8" s="128">
        <v>90.229877549999998</v>
      </c>
      <c r="T8" s="128">
        <v>82.844660340000004</v>
      </c>
      <c r="U8" s="201">
        <v>-0.16871721193500067</v>
      </c>
      <c r="V8" s="233">
        <v>-8.184891092097013E-2</v>
      </c>
      <c r="W8" s="201"/>
      <c r="X8" s="202"/>
      <c r="Y8" s="128">
        <v>302.99871112000005</v>
      </c>
      <c r="Z8" s="128">
        <v>263.32168947999997</v>
      </c>
      <c r="AA8" s="128">
        <v>268.27489737999997</v>
      </c>
      <c r="AB8" s="201">
        <v>-0.11460053282618754</v>
      </c>
      <c r="AC8" s="233">
        <v>1.8810481999342432E-2</v>
      </c>
      <c r="AD8" s="201"/>
      <c r="AE8" s="273"/>
      <c r="AF8" s="273"/>
      <c r="AG8" s="273"/>
    </row>
    <row r="9" spans="2:35" ht="15" customHeight="1">
      <c r="B9" s="33" t="s">
        <v>64</v>
      </c>
      <c r="D9" s="128">
        <v>5.5968629999999999</v>
      </c>
      <c r="E9" s="128">
        <v>5.0865994099999998</v>
      </c>
      <c r="F9" s="128">
        <v>4.2733840699999996</v>
      </c>
      <c r="G9" s="201">
        <v>-0.23646798751371978</v>
      </c>
      <c r="H9" s="201">
        <v>-0.15987406800725434</v>
      </c>
      <c r="I9" s="201"/>
      <c r="J9" s="172"/>
      <c r="K9" s="128">
        <v>5.342295</v>
      </c>
      <c r="L9" s="128">
        <v>3.5196390200000005</v>
      </c>
      <c r="M9" s="128">
        <v>4.8426698699999999</v>
      </c>
      <c r="N9" s="201">
        <v>-9.3522564740434633E-2</v>
      </c>
      <c r="O9" s="233">
        <v>0.37589958586150662</v>
      </c>
      <c r="P9" s="201"/>
      <c r="Q9" s="172"/>
      <c r="R9" s="128">
        <v>5.6929270000000001</v>
      </c>
      <c r="S9" s="128">
        <v>4.4336192200000006</v>
      </c>
      <c r="T9" s="128">
        <v>4.16642343</v>
      </c>
      <c r="U9" s="201">
        <v>-0.26814037313318795</v>
      </c>
      <c r="V9" s="233">
        <v>-6.0265840781879465E-2</v>
      </c>
      <c r="W9" s="201"/>
      <c r="X9" s="172"/>
      <c r="Y9" s="128">
        <v>16.632085</v>
      </c>
      <c r="Z9" s="128">
        <v>13.03985765</v>
      </c>
      <c r="AA9" s="128">
        <v>13.282477370000001</v>
      </c>
      <c r="AB9" s="201">
        <v>-0.20139433089717851</v>
      </c>
      <c r="AC9" s="233">
        <v>1.8606009859317707E-2</v>
      </c>
      <c r="AD9" s="201"/>
      <c r="AE9" s="273"/>
      <c r="AF9" s="273"/>
      <c r="AG9" s="273"/>
    </row>
    <row r="10" spans="2:35" ht="15" customHeight="1">
      <c r="B10" s="33" t="s">
        <v>65</v>
      </c>
      <c r="D10" s="128">
        <v>3.6841909999999998</v>
      </c>
      <c r="E10" s="128">
        <v>3.2794227699999996</v>
      </c>
      <c r="F10" s="128">
        <v>3.2839718899999997</v>
      </c>
      <c r="G10" s="201">
        <v>-0.10863147703254261</v>
      </c>
      <c r="H10" s="201">
        <v>1.3871709502096708E-3</v>
      </c>
      <c r="I10" s="201"/>
      <c r="J10" s="202"/>
      <c r="K10" s="128">
        <v>3.715665</v>
      </c>
      <c r="L10" s="128">
        <v>3.1551766700000003</v>
      </c>
      <c r="M10" s="128">
        <v>3.3325548999999999</v>
      </c>
      <c r="N10" s="201">
        <v>-0.10310673863225028</v>
      </c>
      <c r="O10" s="233">
        <v>5.6218160994452267E-2</v>
      </c>
      <c r="P10" s="201"/>
      <c r="Q10" s="202"/>
      <c r="R10" s="128">
        <v>3.297364</v>
      </c>
      <c r="S10" s="128">
        <v>3.0040093799999998</v>
      </c>
      <c r="T10" s="128">
        <v>2.8871124799999999</v>
      </c>
      <c r="U10" s="201">
        <v>-0.12441802603534224</v>
      </c>
      <c r="V10" s="233">
        <v>-3.8913626827623227E-2</v>
      </c>
      <c r="W10" s="201"/>
      <c r="X10" s="202"/>
      <c r="Y10" s="128">
        <v>10.69722</v>
      </c>
      <c r="Z10" s="128">
        <v>9.4386088199999971</v>
      </c>
      <c r="AA10" s="128">
        <v>9.503639269999999</v>
      </c>
      <c r="AB10" s="201">
        <v>-0.11157859051230135</v>
      </c>
      <c r="AC10" s="233">
        <v>6.8898342160557124E-3</v>
      </c>
      <c r="AD10" s="201"/>
      <c r="AE10" s="273"/>
      <c r="AF10" s="273"/>
      <c r="AG10" s="273"/>
    </row>
    <row r="11" spans="2:35" ht="15" customHeight="1">
      <c r="B11" s="33" t="s">
        <v>66</v>
      </c>
      <c r="D11" s="128">
        <v>2.8064789999999999</v>
      </c>
      <c r="E11" s="128">
        <v>2.5089983600000001</v>
      </c>
      <c r="F11" s="128">
        <v>3.55021575</v>
      </c>
      <c r="G11" s="201">
        <v>0.26500706044834121</v>
      </c>
      <c r="H11" s="201">
        <v>0.41499325252647823</v>
      </c>
      <c r="I11" s="201"/>
      <c r="J11" s="172"/>
      <c r="K11" s="128">
        <v>2.7410290000000002</v>
      </c>
      <c r="L11" s="128">
        <v>5.7995306700000002</v>
      </c>
      <c r="M11" s="128">
        <v>3.5740686799999999</v>
      </c>
      <c r="N11" s="201">
        <v>0.30391494581049661</v>
      </c>
      <c r="O11" s="233">
        <v>-0.38373139425090758</v>
      </c>
      <c r="P11" s="201"/>
      <c r="Q11" s="172"/>
      <c r="R11" s="128">
        <v>2.2888776200000001</v>
      </c>
      <c r="S11" s="128">
        <v>4.1207738099999993</v>
      </c>
      <c r="T11" s="128">
        <v>5.6352102799999999</v>
      </c>
      <c r="U11" s="201">
        <v>1.4619971949395878</v>
      </c>
      <c r="V11" s="233">
        <v>0.36751264200060541</v>
      </c>
      <c r="W11" s="201"/>
      <c r="X11" s="172"/>
      <c r="Y11" s="128">
        <v>7.8363860999999995</v>
      </c>
      <c r="Z11" s="128">
        <v>12.429302840000002</v>
      </c>
      <c r="AA11" s="128">
        <v>12.759494710000002</v>
      </c>
      <c r="AB11" s="201">
        <v>0.62823711685160633</v>
      </c>
      <c r="AC11" s="233">
        <v>2.6565598589920691E-2</v>
      </c>
      <c r="AD11" s="201"/>
      <c r="AE11" s="273"/>
      <c r="AF11" s="273"/>
      <c r="AG11" s="273"/>
    </row>
    <row r="12" spans="2:35" ht="15" customHeight="1">
      <c r="B12" s="33" t="s">
        <v>67</v>
      </c>
      <c r="D12" s="128">
        <v>1.5414939999999999</v>
      </c>
      <c r="E12" s="128">
        <v>1.44256757</v>
      </c>
      <c r="F12" s="128">
        <v>1.9427911899999999</v>
      </c>
      <c r="G12" s="201">
        <v>0.26033003696413992</v>
      </c>
      <c r="H12" s="201">
        <v>0.34675923014129589</v>
      </c>
      <c r="I12" s="201"/>
      <c r="J12" s="202"/>
      <c r="K12" s="128">
        <v>1.5212000000000001</v>
      </c>
      <c r="L12" s="128">
        <v>1.20987621</v>
      </c>
      <c r="M12" s="128">
        <v>1.9328158799999999</v>
      </c>
      <c r="N12" s="201">
        <v>0.27058630028924524</v>
      </c>
      <c r="O12" s="233">
        <v>0.59753193262639659</v>
      </c>
      <c r="P12" s="201"/>
      <c r="Q12" s="202"/>
      <c r="R12" s="128">
        <v>1.4182439999999998</v>
      </c>
      <c r="S12" s="128">
        <v>2.0841652100000001</v>
      </c>
      <c r="T12" s="128">
        <v>1.9064726299999999</v>
      </c>
      <c r="U12" s="201">
        <v>0.34424868358336091</v>
      </c>
      <c r="V12" s="233">
        <v>-8.5258394654807668E-2</v>
      </c>
      <c r="W12" s="201"/>
      <c r="X12" s="202"/>
      <c r="Y12" s="128">
        <v>4.4809380000000001</v>
      </c>
      <c r="Z12" s="128">
        <v>4.7366089900000006</v>
      </c>
      <c r="AA12" s="128">
        <v>5.7820797000000006</v>
      </c>
      <c r="AB12" s="201">
        <v>0.29037261841159157</v>
      </c>
      <c r="AC12" s="233">
        <v>0.22072134563085388</v>
      </c>
      <c r="AD12" s="201"/>
      <c r="AE12" s="273"/>
      <c r="AF12" s="273"/>
      <c r="AG12" s="273"/>
    </row>
    <row r="13" spans="2:35" s="42" customFormat="1" ht="15" customHeight="1">
      <c r="B13" s="91" t="s">
        <v>104</v>
      </c>
      <c r="C13" s="58"/>
      <c r="D13" s="128">
        <v>2.727757889999975</v>
      </c>
      <c r="E13" s="128">
        <v>2.2165531700000498</v>
      </c>
      <c r="F13" s="128">
        <v>2.2129609200000044</v>
      </c>
      <c r="G13" s="201">
        <v>-0.18872531608733623</v>
      </c>
      <c r="H13" s="201">
        <v>-1.620646889352706E-3</v>
      </c>
      <c r="I13" s="201"/>
      <c r="J13" s="172"/>
      <c r="K13" s="128">
        <v>2.0563142799999818</v>
      </c>
      <c r="L13" s="128">
        <v>1.5280245699999759</v>
      </c>
      <c r="M13" s="128">
        <v>1.7627026299999893</v>
      </c>
      <c r="N13" s="201">
        <v>-0.14278539659803124</v>
      </c>
      <c r="O13" s="233">
        <v>0.67329474034372561</v>
      </c>
      <c r="P13" s="201"/>
      <c r="Q13" s="172"/>
      <c r="R13" s="128">
        <v>2.6916276199999718</v>
      </c>
      <c r="S13" s="128">
        <v>2.0557010100000026</v>
      </c>
      <c r="T13" s="128">
        <v>3.1525776600000235</v>
      </c>
      <c r="U13" s="201">
        <v>0.17125327314038197</v>
      </c>
      <c r="V13" s="233">
        <v>0.53357791072935234</v>
      </c>
      <c r="W13" s="201"/>
      <c r="X13" s="172"/>
      <c r="Y13" s="128">
        <v>7.4756993099999294</v>
      </c>
      <c r="Z13" s="128">
        <v>5.800278200000017</v>
      </c>
      <c r="AA13" s="128">
        <v>7.1282412100000405</v>
      </c>
      <c r="AB13" s="201">
        <v>-4.6478340766743842E-2</v>
      </c>
      <c r="AC13" s="233">
        <v>0.22894815803835411</v>
      </c>
      <c r="AD13" s="201"/>
      <c r="AE13" s="273"/>
      <c r="AF13" s="273"/>
      <c r="AG13" s="273"/>
    </row>
    <row r="14" spans="2:35" ht="15" customHeight="1">
      <c r="B14" s="33" t="s">
        <v>68</v>
      </c>
      <c r="D14" s="202">
        <v>1.1967756100000002</v>
      </c>
      <c r="E14" s="202">
        <v>0.68539835000000005</v>
      </c>
      <c r="F14" s="202">
        <v>0.80652162000000005</v>
      </c>
      <c r="G14" s="201">
        <v>-0.32608785367876947</v>
      </c>
      <c r="H14" s="201">
        <v>0.17671952376307887</v>
      </c>
      <c r="I14" s="201"/>
      <c r="J14" s="236"/>
      <c r="K14" s="202">
        <v>1.1441522000000002</v>
      </c>
      <c r="L14" s="202">
        <v>0.65814893999999979</v>
      </c>
      <c r="M14" s="202">
        <v>0.64638670999999992</v>
      </c>
      <c r="N14" s="201">
        <v>-0.43505181391077186</v>
      </c>
      <c r="O14" s="261">
        <v>-1.7871684181395071E-2</v>
      </c>
      <c r="P14" s="201"/>
      <c r="Q14" s="236"/>
      <c r="R14" s="202">
        <v>0.78694248000000011</v>
      </c>
      <c r="S14" s="202">
        <v>0.64237353000000008</v>
      </c>
      <c r="T14" s="202">
        <v>0.72216215000000006</v>
      </c>
      <c r="U14" s="201">
        <v>-8.2319015234760262E-2</v>
      </c>
      <c r="V14" s="261">
        <v>0.12420907193981034</v>
      </c>
      <c r="W14" s="201"/>
      <c r="X14" s="236"/>
      <c r="Y14" s="202">
        <v>3.1278702899999997</v>
      </c>
      <c r="Z14" s="202">
        <v>1.9859208199999996</v>
      </c>
      <c r="AA14" s="202">
        <v>2.1750704800000005</v>
      </c>
      <c r="AB14" s="201">
        <v>-0.30461615145812182</v>
      </c>
      <c r="AC14" s="261">
        <v>9.5245317988055911E-2</v>
      </c>
      <c r="AD14" s="201"/>
      <c r="AE14" s="273"/>
      <c r="AF14" s="273"/>
      <c r="AG14" s="273"/>
    </row>
    <row r="15" spans="2:35" s="16" customFormat="1" ht="15" customHeight="1">
      <c r="B15" s="20" t="s">
        <v>69</v>
      </c>
      <c r="C15" s="32"/>
      <c r="D15" s="129">
        <v>95.363275550000054</v>
      </c>
      <c r="E15" s="129">
        <v>94.741647209999968</v>
      </c>
      <c r="F15" s="129">
        <v>94.416791329999967</v>
      </c>
      <c r="G15" s="222">
        <v>-9.9250389056092514E-3</v>
      </c>
      <c r="H15" s="121">
        <v>-3.4288603752048162E-3</v>
      </c>
      <c r="I15" s="222"/>
      <c r="J15" s="202"/>
      <c r="K15" s="129">
        <v>90.56261599000004</v>
      </c>
      <c r="L15" s="129">
        <v>86.70606967999997</v>
      </c>
      <c r="M15" s="129">
        <v>94.237648660000048</v>
      </c>
      <c r="N15" s="222">
        <v>4.0580018916478888E-2</v>
      </c>
      <c r="O15" s="230">
        <v>8.6863341952833878E-2</v>
      </c>
      <c r="P15" s="222"/>
      <c r="Q15" s="202"/>
      <c r="R15" s="129">
        <v>93.134237739999946</v>
      </c>
      <c r="S15" s="129">
        <v>89.241402556629964</v>
      </c>
      <c r="T15" s="129">
        <v>91.398598759999999</v>
      </c>
      <c r="U15" s="222">
        <v>-1.8635885385622442E-2</v>
      </c>
      <c r="V15" s="230">
        <v>2.4172594127497504E-2</v>
      </c>
      <c r="W15" s="222"/>
      <c r="X15" s="202"/>
      <c r="Y15" s="129">
        <v>279.06012928000001</v>
      </c>
      <c r="Z15" s="129">
        <v>270.68911944662995</v>
      </c>
      <c r="AA15" s="129">
        <v>280.05303875000004</v>
      </c>
      <c r="AB15" s="222">
        <v>3.5580484842525628E-3</v>
      </c>
      <c r="AC15" s="230">
        <v>3.4592891367457801E-2</v>
      </c>
      <c r="AD15" s="222"/>
      <c r="AE15" s="273"/>
      <c r="AF15" s="273"/>
      <c r="AG15" s="273"/>
    </row>
    <row r="16" spans="2:35" ht="15" customHeight="1">
      <c r="B16" s="33" t="s">
        <v>31</v>
      </c>
      <c r="D16" s="128">
        <v>75.608058380000017</v>
      </c>
      <c r="E16" s="128">
        <v>75.472423720000023</v>
      </c>
      <c r="F16" s="128">
        <v>74.752912769999995</v>
      </c>
      <c r="G16" s="217">
        <v>-1.1310244282456416E-2</v>
      </c>
      <c r="H16" s="95">
        <v>-9.5334284303547085E-3</v>
      </c>
      <c r="I16" s="217"/>
      <c r="J16" s="96"/>
      <c r="K16" s="128">
        <v>71.960442290000003</v>
      </c>
      <c r="L16" s="128">
        <v>69.632794539999992</v>
      </c>
      <c r="M16" s="128">
        <v>73.059882160000015</v>
      </c>
      <c r="N16" s="217">
        <v>1.5278392336296021E-2</v>
      </c>
      <c r="O16" s="233">
        <v>4.9216574498261133E-2</v>
      </c>
      <c r="P16" s="217"/>
      <c r="Q16" s="96"/>
      <c r="R16" s="128">
        <v>71.419424879999994</v>
      </c>
      <c r="S16" s="128">
        <v>67.899372020000015</v>
      </c>
      <c r="T16" s="128">
        <v>68.357474940000003</v>
      </c>
      <c r="U16" s="217">
        <v>-4.287278909266945E-2</v>
      </c>
      <c r="V16" s="233">
        <v>6.7467917061891924E-3</v>
      </c>
      <c r="W16" s="217"/>
      <c r="X16" s="96"/>
      <c r="Y16" s="128">
        <v>218.98792554999994</v>
      </c>
      <c r="Z16" s="128">
        <v>213.00459028000006</v>
      </c>
      <c r="AA16" s="128">
        <v>216.17026987000003</v>
      </c>
      <c r="AB16" s="217">
        <v>-1.2866717070921685E-2</v>
      </c>
      <c r="AC16" s="233">
        <v>1.4862025207243557E-2</v>
      </c>
      <c r="AD16" s="217"/>
      <c r="AE16" s="273"/>
      <c r="AF16" s="273"/>
      <c r="AG16" s="273"/>
    </row>
    <row r="17" spans="2:33" ht="15" customHeight="1">
      <c r="B17" s="33" t="s">
        <v>32</v>
      </c>
      <c r="D17" s="128">
        <v>19.507750300000009</v>
      </c>
      <c r="E17" s="128">
        <v>19.108374539999996</v>
      </c>
      <c r="F17" s="128">
        <v>17.364937350000009</v>
      </c>
      <c r="G17" s="217">
        <v>-0.10984418587724076</v>
      </c>
      <c r="H17" s="95">
        <v>-9.1239429410932507E-2</v>
      </c>
      <c r="I17" s="217"/>
      <c r="J17" s="58"/>
      <c r="K17" s="128">
        <v>19.111104739999998</v>
      </c>
      <c r="L17" s="128">
        <v>12.500454530000001</v>
      </c>
      <c r="M17" s="128">
        <v>20.489763100000001</v>
      </c>
      <c r="N17" s="217">
        <v>7.2139124281729083E-2</v>
      </c>
      <c r="O17" s="233">
        <v>0.63912144561034601</v>
      </c>
      <c r="P17" s="217"/>
      <c r="Q17" s="58"/>
      <c r="R17" s="128">
        <v>22.194483520000002</v>
      </c>
      <c r="S17" s="128">
        <v>18.230206766629998</v>
      </c>
      <c r="T17" s="128">
        <v>22.82117507000001</v>
      </c>
      <c r="U17" s="217">
        <v>2.8236365556120191E-2</v>
      </c>
      <c r="V17" s="233">
        <v>0.25183303525518319</v>
      </c>
      <c r="W17" s="217"/>
      <c r="X17" s="58"/>
      <c r="Y17" s="128">
        <v>60.813338559999998</v>
      </c>
      <c r="Z17" s="128">
        <v>49.839035836629989</v>
      </c>
      <c r="AA17" s="128">
        <v>60.675875519999998</v>
      </c>
      <c r="AB17" s="217">
        <v>-2.2604093650339108E-3</v>
      </c>
      <c r="AC17" s="233">
        <v>0.21743678426871371</v>
      </c>
      <c r="AD17" s="217"/>
      <c r="AE17" s="273"/>
      <c r="AF17" s="273"/>
      <c r="AG17" s="273"/>
    </row>
    <row r="18" spans="2:33" ht="15" customHeight="1">
      <c r="B18" s="33" t="s">
        <v>131</v>
      </c>
      <c r="D18" s="128">
        <v>-6.6585360000000024E-2</v>
      </c>
      <c r="E18" s="128">
        <v>0.34899460999999998</v>
      </c>
      <c r="F18" s="128">
        <v>0.41165085000000001</v>
      </c>
      <c r="G18" s="217" t="s">
        <v>134</v>
      </c>
      <c r="H18" s="95">
        <v>0.17953354637769342</v>
      </c>
      <c r="I18" s="217"/>
      <c r="J18" s="167"/>
      <c r="K18" s="128">
        <v>0.12250004999999999</v>
      </c>
      <c r="L18" s="128">
        <v>1.6091472299999998</v>
      </c>
      <c r="M18" s="128">
        <v>0.12397673999999993</v>
      </c>
      <c r="N18" s="217">
        <v>1.2054607324649691E-2</v>
      </c>
      <c r="O18" s="233">
        <v>-0.92295500517997975</v>
      </c>
      <c r="P18" s="217"/>
      <c r="Q18" s="167"/>
      <c r="R18" s="128">
        <v>-8.04605999999994E-3</v>
      </c>
      <c r="S18" s="128">
        <v>0.42407713999999996</v>
      </c>
      <c r="T18" s="128">
        <v>-0.85258976000000009</v>
      </c>
      <c r="U18" s="217" t="s">
        <v>134</v>
      </c>
      <c r="V18" s="233" t="s">
        <v>134</v>
      </c>
      <c r="W18" s="217"/>
      <c r="X18" s="167"/>
      <c r="Y18" s="128">
        <v>4.7868630000000002E-2</v>
      </c>
      <c r="Z18" s="128">
        <v>2.3822189800000002</v>
      </c>
      <c r="AA18" s="128">
        <v>-0.31696217000000021</v>
      </c>
      <c r="AB18" s="217" t="s">
        <v>134</v>
      </c>
      <c r="AC18" s="233" t="s">
        <v>134</v>
      </c>
      <c r="AD18" s="217"/>
      <c r="AE18" s="273"/>
      <c r="AF18" s="273"/>
      <c r="AG18" s="273"/>
    </row>
    <row r="19" spans="2:33" ht="15" customHeight="1">
      <c r="B19" s="33" t="s">
        <v>33</v>
      </c>
      <c r="D19" s="128">
        <v>3.1405179599999995</v>
      </c>
      <c r="E19" s="128">
        <v>2.7620817999999994</v>
      </c>
      <c r="F19" s="128">
        <v>4.0922194699999999</v>
      </c>
      <c r="G19" s="217">
        <v>0.30303966483286748</v>
      </c>
      <c r="H19" s="95">
        <v>0.48157070149044839</v>
      </c>
      <c r="I19" s="217"/>
      <c r="J19" s="58"/>
      <c r="K19" s="128">
        <v>2.6211046899999997</v>
      </c>
      <c r="L19" s="128">
        <v>5.4278615800000001</v>
      </c>
      <c r="M19" s="128">
        <v>3.1379582099999999</v>
      </c>
      <c r="N19" s="217">
        <v>0.19718919353808806</v>
      </c>
      <c r="O19" s="233">
        <v>-0.42187947062570452</v>
      </c>
      <c r="P19" s="217"/>
      <c r="Q19" s="58"/>
      <c r="R19" s="128">
        <v>2.7919033099999995</v>
      </c>
      <c r="S19" s="128">
        <v>4.5426682700000001</v>
      </c>
      <c r="T19" s="128">
        <v>3.1258729000000005</v>
      </c>
      <c r="U19" s="217">
        <v>0.11962075792660642</v>
      </c>
      <c r="V19" s="233">
        <v>-0.31188616156644855</v>
      </c>
      <c r="W19" s="217"/>
      <c r="X19" s="58"/>
      <c r="Y19" s="128">
        <v>8.5535259599999982</v>
      </c>
      <c r="Z19" s="128">
        <v>12.732611650000001</v>
      </c>
      <c r="AA19" s="128">
        <v>10.35605058</v>
      </c>
      <c r="AB19" s="217">
        <v>0.21073468747618107</v>
      </c>
      <c r="AC19" s="233">
        <v>-0.18665150051914137</v>
      </c>
      <c r="AD19" s="217"/>
      <c r="AE19" s="273"/>
      <c r="AF19" s="273"/>
      <c r="AG19" s="273"/>
    </row>
    <row r="20" spans="2:33" ht="15" customHeight="1">
      <c r="B20" s="33" t="s">
        <v>108</v>
      </c>
      <c r="D20" s="128">
        <v>-2.8264657299999985</v>
      </c>
      <c r="E20" s="128">
        <v>-2.9502274599999949</v>
      </c>
      <c r="F20" s="128">
        <v>-2.2049291099999997</v>
      </c>
      <c r="G20" s="217">
        <v>-0.21989886995728725</v>
      </c>
      <c r="H20" s="95">
        <v>0.25262402987734267</v>
      </c>
      <c r="I20" s="217"/>
      <c r="J20" s="58"/>
      <c r="K20" s="128">
        <v>-3.2525357799999992</v>
      </c>
      <c r="L20" s="128">
        <v>-2.4641882000000028</v>
      </c>
      <c r="M20" s="128">
        <v>-2.5739315499999997</v>
      </c>
      <c r="N20" s="217">
        <v>-0.20863851342474693</v>
      </c>
      <c r="O20" s="233">
        <v>-4.4535295640161288E-2</v>
      </c>
      <c r="P20" s="217"/>
      <c r="Q20" s="58"/>
      <c r="R20" s="128">
        <v>-3.2635279100000001</v>
      </c>
      <c r="S20" s="128">
        <v>-1.854921639999999</v>
      </c>
      <c r="T20" s="128">
        <v>-2.0533343899999985</v>
      </c>
      <c r="U20" s="217">
        <v>-0.37082370777089557</v>
      </c>
      <c r="V20" s="233">
        <v>0.10696556971538684</v>
      </c>
      <c r="W20" s="217"/>
      <c r="X20" s="58"/>
      <c r="Y20" s="128">
        <v>-9.3425294199999929</v>
      </c>
      <c r="Z20" s="128">
        <v>-7.269337300000001</v>
      </c>
      <c r="AA20" s="128">
        <v>-6.832195050000001</v>
      </c>
      <c r="AB20" s="217">
        <v>-0.26869964836567717</v>
      </c>
      <c r="AC20" s="233">
        <v>-6.0135089618141624E-2</v>
      </c>
      <c r="AD20" s="217"/>
      <c r="AE20" s="273"/>
      <c r="AF20" s="273"/>
      <c r="AG20" s="273"/>
    </row>
    <row r="21" spans="2:33" s="16" customFormat="1" ht="15" customHeight="1">
      <c r="B21" s="29" t="s">
        <v>70</v>
      </c>
      <c r="C21" s="32"/>
      <c r="D21" s="129">
        <v>25.236957410000024</v>
      </c>
      <c r="E21" s="129">
        <v>15.427881009999982</v>
      </c>
      <c r="F21" s="129">
        <v>14.198146589999988</v>
      </c>
      <c r="G21" s="222">
        <v>-0.43740656374155307</v>
      </c>
      <c r="H21" s="121">
        <v>-7.9708575610799096E-2</v>
      </c>
      <c r="I21" s="222"/>
      <c r="J21" s="43"/>
      <c r="K21" s="129">
        <v>26.251259839999925</v>
      </c>
      <c r="L21" s="129">
        <v>7.3061492100000169</v>
      </c>
      <c r="M21" s="129">
        <v>14.738694570000005</v>
      </c>
      <c r="N21" s="222">
        <v>-0.43855286718307662</v>
      </c>
      <c r="O21" s="230">
        <v>1.0172999683372155</v>
      </c>
      <c r="P21" s="222"/>
      <c r="Q21" s="43"/>
      <c r="R21" s="129">
        <v>22.698845209999984</v>
      </c>
      <c r="S21" s="129">
        <v>17.329117153369992</v>
      </c>
      <c r="T21" s="129">
        <v>9.9160202200000196</v>
      </c>
      <c r="U21" s="222">
        <v>-0.56314869200343665</v>
      </c>
      <c r="V21" s="230">
        <v>-0.42778272359526104</v>
      </c>
      <c r="W21" s="222"/>
      <c r="X21" s="167"/>
      <c r="Y21" s="129">
        <v>74.187062459999922</v>
      </c>
      <c r="Z21" s="129">
        <v>40.063147373370022</v>
      </c>
      <c r="AA21" s="129">
        <v>38.852861410000017</v>
      </c>
      <c r="AB21" s="222">
        <v>-0.47628521575512373</v>
      </c>
      <c r="AC21" s="230">
        <v>-3.0209457886338775E-2</v>
      </c>
      <c r="AD21" s="222"/>
      <c r="AE21" s="273"/>
      <c r="AF21" s="273"/>
      <c r="AG21" s="273"/>
    </row>
    <row r="22" spans="2:33" s="16" customFormat="1" ht="15" customHeight="1">
      <c r="B22" s="29" t="s">
        <v>35</v>
      </c>
      <c r="C22" s="32"/>
      <c r="D22" s="121">
        <v>0.20926126584158822</v>
      </c>
      <c r="E22" s="121">
        <v>0.14003764252481593</v>
      </c>
      <c r="F22" s="121">
        <v>0.13072001753992243</v>
      </c>
      <c r="G22" s="225">
        <v>-7.8541248301665787</v>
      </c>
      <c r="H22" s="130">
        <v>-0.93176249848934967</v>
      </c>
      <c r="I22" s="225"/>
      <c r="J22" s="43"/>
      <c r="K22" s="222">
        <v>0.22472723940949929</v>
      </c>
      <c r="L22" s="222">
        <v>7.7714889577796889E-2</v>
      </c>
      <c r="M22" s="222">
        <v>0.13524673459535391</v>
      </c>
      <c r="N22" s="225">
        <v>-8.948050481414537</v>
      </c>
      <c r="O22" s="225">
        <v>5.753184501755702</v>
      </c>
      <c r="P22" s="225"/>
      <c r="Q22" s="43"/>
      <c r="R22" s="222">
        <v>0.1959616771988886</v>
      </c>
      <c r="S22" s="222">
        <v>0.16260704367892762</v>
      </c>
      <c r="T22" s="222">
        <v>9.787353809184722E-2</v>
      </c>
      <c r="U22" s="225">
        <v>-9.8088139107041386</v>
      </c>
      <c r="V22" s="225">
        <v>-6.4733505587080398</v>
      </c>
      <c r="W22" s="225"/>
      <c r="X22" s="167"/>
      <c r="Y22" s="222">
        <v>0.21001458523866684</v>
      </c>
      <c r="Z22" s="222">
        <v>0.12892310580175484</v>
      </c>
      <c r="AA22" s="222">
        <v>0.12183174218635322</v>
      </c>
      <c r="AB22" s="225">
        <v>-8.8182843052313622</v>
      </c>
      <c r="AC22" s="225">
        <v>-0.70913636154016224</v>
      </c>
      <c r="AD22" s="225"/>
      <c r="AE22" s="273"/>
      <c r="AF22" s="273"/>
      <c r="AG22" s="273"/>
    </row>
    <row r="23" spans="2:33" s="16" customFormat="1" ht="15" customHeight="1">
      <c r="B23" s="195" t="s">
        <v>115</v>
      </c>
      <c r="C23" s="32"/>
      <c r="D23" s="128">
        <v>9.8115236900000031</v>
      </c>
      <c r="E23" s="128">
        <v>10.738508589999999</v>
      </c>
      <c r="F23" s="128">
        <v>9.2630209499999996</v>
      </c>
      <c r="G23" s="219">
        <v>-5.590393065646293E-2</v>
      </c>
      <c r="H23" s="100">
        <v>-0.13740154208881622</v>
      </c>
      <c r="I23" s="219"/>
      <c r="J23" s="43"/>
      <c r="K23" s="128">
        <v>9.8072944700000004</v>
      </c>
      <c r="L23" s="128">
        <v>11.433622089999997</v>
      </c>
      <c r="M23" s="128">
        <v>10.062915460000001</v>
      </c>
      <c r="N23" s="219">
        <v>2.6064373898625259E-2</v>
      </c>
      <c r="O23" s="233">
        <v>-0.11988384951071943</v>
      </c>
      <c r="P23" s="219"/>
      <c r="Q23" s="43"/>
      <c r="R23" s="128">
        <v>9.4327318900000012</v>
      </c>
      <c r="S23" s="128">
        <v>11.556010189999997</v>
      </c>
      <c r="T23" s="128">
        <v>9.7505283600000023</v>
      </c>
      <c r="U23" s="219">
        <v>3.3690819765259006E-2</v>
      </c>
      <c r="V23" s="233">
        <v>-0.15623747299585888</v>
      </c>
      <c r="W23" s="219"/>
      <c r="X23" s="167"/>
      <c r="Y23" s="128">
        <v>29.051550050000003</v>
      </c>
      <c r="Z23" s="128">
        <v>33.728140870000004</v>
      </c>
      <c r="AA23" s="128">
        <v>29.076464769999998</v>
      </c>
      <c r="AB23" s="219">
        <v>8.5760380968014083E-4</v>
      </c>
      <c r="AC23" s="233">
        <v>-0.13791676564472333</v>
      </c>
      <c r="AD23" s="219"/>
      <c r="AE23" s="273"/>
      <c r="AF23" s="273"/>
      <c r="AG23" s="273"/>
    </row>
    <row r="24" spans="2:33" s="16" customFormat="1" ht="15" customHeight="1">
      <c r="B24" s="29" t="s">
        <v>117</v>
      </c>
      <c r="C24" s="32"/>
      <c r="D24" s="129">
        <v>15.425433720000024</v>
      </c>
      <c r="E24" s="129">
        <v>4.6893724199999909</v>
      </c>
      <c r="F24" s="129">
        <v>4.9351256399999821</v>
      </c>
      <c r="G24" s="222">
        <v>-0.6800656805130032</v>
      </c>
      <c r="H24" s="121">
        <v>5.2406419876541155E-2</v>
      </c>
      <c r="I24" s="222"/>
      <c r="J24" s="43"/>
      <c r="K24" s="129">
        <v>16.44396536999994</v>
      </c>
      <c r="L24" s="129">
        <v>-4.1274728799999725</v>
      </c>
      <c r="M24" s="129">
        <v>4.6757791100000121</v>
      </c>
      <c r="N24" s="222">
        <v>-0.7156537973176218</v>
      </c>
      <c r="O24" s="230">
        <v>2.1328430848466398</v>
      </c>
      <c r="P24" s="222"/>
      <c r="Q24" s="43"/>
      <c r="R24" s="129">
        <v>13.266113319999997</v>
      </c>
      <c r="S24" s="129">
        <v>5.7731069633700081</v>
      </c>
      <c r="T24" s="129">
        <v>0.16549186000001942</v>
      </c>
      <c r="U24" s="222">
        <v>-0.98752521887849976</v>
      </c>
      <c r="V24" s="230">
        <v>-0.97133400419391935</v>
      </c>
      <c r="W24" s="222"/>
      <c r="X24" s="167"/>
      <c r="Y24" s="129">
        <v>45.135512409999954</v>
      </c>
      <c r="Z24" s="129">
        <v>6.3350065033700238</v>
      </c>
      <c r="AA24" s="129">
        <v>9.7763966400000104</v>
      </c>
      <c r="AB24" s="222">
        <v>-0.78339901071259332</v>
      </c>
      <c r="AC24" s="230">
        <v>0.54323387589251504</v>
      </c>
      <c r="AD24" s="222"/>
      <c r="AE24" s="273"/>
      <c r="AF24" s="273"/>
      <c r="AG24" s="273"/>
    </row>
    <row r="25" spans="2:33" s="16" customFormat="1" ht="15" customHeight="1">
      <c r="B25" s="84" t="s">
        <v>137</v>
      </c>
      <c r="C25" s="90"/>
      <c r="D25" s="222">
        <v>0.12790550516694466</v>
      </c>
      <c r="E25" s="222">
        <v>4.2565058558077226E-2</v>
      </c>
      <c r="F25" s="222">
        <v>4.5436896279145815E-2</v>
      </c>
      <c r="G25" s="225">
        <v>-8.2468608887798833</v>
      </c>
      <c r="H25" s="225">
        <v>0.28718377210685886</v>
      </c>
      <c r="I25" s="225"/>
      <c r="J25" s="167"/>
      <c r="K25" s="222">
        <v>0.14077065120183971</v>
      </c>
      <c r="L25" s="222">
        <v>-4.3903579010611038E-2</v>
      </c>
      <c r="M25" s="222">
        <v>4.2906368220959175E-2</v>
      </c>
      <c r="N25" s="225">
        <v>-9.7864282980880546</v>
      </c>
      <c r="O25" s="225">
        <v>8.6809947231570206</v>
      </c>
      <c r="P25" s="225"/>
      <c r="Q25" s="167"/>
      <c r="R25" s="222">
        <v>0.1145278445686056</v>
      </c>
      <c r="S25" s="222">
        <v>5.4171706951226299E-2</v>
      </c>
      <c r="T25" s="222">
        <v>1.6334450217168389E-3</v>
      </c>
      <c r="U25" s="225">
        <v>-11.289439954688877</v>
      </c>
      <c r="V25" s="225">
        <v>-5.253826192950946</v>
      </c>
      <c r="W25" s="225"/>
      <c r="X25" s="167"/>
      <c r="Y25" s="222">
        <v>0.12777316696468169</v>
      </c>
      <c r="Z25" s="222">
        <v>2.0386034728556005E-2</v>
      </c>
      <c r="AA25" s="222">
        <v>3.0656054450842837E-2</v>
      </c>
      <c r="AB25" s="225">
        <v>-9.7117112513838855</v>
      </c>
      <c r="AC25" s="225">
        <v>1.0270019722286832</v>
      </c>
      <c r="AD25" s="225"/>
      <c r="AE25" s="273"/>
      <c r="AF25" s="273"/>
      <c r="AG25" s="273"/>
    </row>
    <row r="26" spans="2:33" s="16" customFormat="1" ht="15" customHeight="1">
      <c r="B26" s="195" t="s">
        <v>17</v>
      </c>
      <c r="C26" s="32"/>
      <c r="D26" s="128">
        <v>5.0045657599999993</v>
      </c>
      <c r="E26" s="128">
        <v>-3.4018690000000067E-2</v>
      </c>
      <c r="F26" s="128">
        <v>0.68365989000000005</v>
      </c>
      <c r="G26" s="219">
        <v>-0.86339276516969976</v>
      </c>
      <c r="H26" s="100" t="s">
        <v>134</v>
      </c>
      <c r="I26" s="219"/>
      <c r="J26" s="43"/>
      <c r="K26" s="128">
        <v>4.6091905600000009</v>
      </c>
      <c r="L26" s="128">
        <v>0.57442189999999993</v>
      </c>
      <c r="M26" s="128">
        <v>8.59458637</v>
      </c>
      <c r="N26" s="219">
        <v>0.86466284223232415</v>
      </c>
      <c r="O26" s="233" t="s">
        <v>134</v>
      </c>
      <c r="P26" s="219"/>
      <c r="Q26" s="43"/>
      <c r="R26" s="128">
        <v>2.7828926599999995</v>
      </c>
      <c r="S26" s="128">
        <v>1.12625114337</v>
      </c>
      <c r="T26" s="128">
        <v>-0.67229976999999985</v>
      </c>
      <c r="U26" s="219">
        <v>-1.2415830763663016</v>
      </c>
      <c r="V26" s="233">
        <v>-1.5969359267315155</v>
      </c>
      <c r="W26" s="219"/>
      <c r="X26" s="167"/>
      <c r="Y26" s="128">
        <v>12.39664898</v>
      </c>
      <c r="Z26" s="128">
        <v>1.6666543533699996</v>
      </c>
      <c r="AA26" s="128">
        <v>8.6059464900000009</v>
      </c>
      <c r="AB26" s="219">
        <v>-0.30578444998448273</v>
      </c>
      <c r="AC26" s="233">
        <v>4.1636060426078449</v>
      </c>
      <c r="AD26" s="219"/>
      <c r="AE26" s="273"/>
      <c r="AF26" s="273"/>
      <c r="AG26" s="273"/>
    </row>
    <row r="27" spans="2:33" s="16" customFormat="1" ht="15" customHeight="1">
      <c r="B27" s="84" t="s">
        <v>18</v>
      </c>
      <c r="C27" s="32"/>
      <c r="D27" s="120">
        <v>10.420867960000024</v>
      </c>
      <c r="E27" s="120">
        <v>4.7233911099999863</v>
      </c>
      <c r="F27" s="120">
        <v>4.2514657499999808</v>
      </c>
      <c r="G27" s="222">
        <v>-0.59202383464419495</v>
      </c>
      <c r="H27" s="121">
        <v>-9.9912403823787133E-2</v>
      </c>
      <c r="I27" s="222"/>
      <c r="J27" s="43"/>
      <c r="K27" s="120">
        <v>11.83477480999994</v>
      </c>
      <c r="L27" s="120">
        <v>-4.7018947799999733</v>
      </c>
      <c r="M27" s="120">
        <v>-3.9188072599999866</v>
      </c>
      <c r="N27" s="222">
        <v>-1.3311264745560467</v>
      </c>
      <c r="O27" s="222">
        <v>0.16654722333024885</v>
      </c>
      <c r="P27" s="222"/>
      <c r="Q27" s="43"/>
      <c r="R27" s="120">
        <v>10.483220659999997</v>
      </c>
      <c r="S27" s="120">
        <v>4.6468558200000079</v>
      </c>
      <c r="T27" s="120">
        <v>0.83779163000001888</v>
      </c>
      <c r="U27" s="222">
        <v>-0.92008261037595873</v>
      </c>
      <c r="V27" s="222">
        <v>-0.81970784925278406</v>
      </c>
      <c r="W27" s="222"/>
      <c r="X27" s="167"/>
      <c r="Y27" s="120">
        <v>32.738863429999952</v>
      </c>
      <c r="Z27" s="120">
        <v>4.6683521500000218</v>
      </c>
      <c r="AA27" s="120">
        <v>1.1704501500000062</v>
      </c>
      <c r="AB27" s="222">
        <v>-0.96424890703666044</v>
      </c>
      <c r="AC27" s="222">
        <v>-0.74927980743697731</v>
      </c>
      <c r="AD27" s="222"/>
      <c r="AE27" s="273"/>
      <c r="AF27" s="273"/>
      <c r="AG27" s="273"/>
    </row>
    <row r="28" spans="2:33" ht="6" customHeight="1">
      <c r="B28" s="21"/>
      <c r="C28" s="21"/>
      <c r="D28" s="42"/>
      <c r="E28" s="42"/>
      <c r="F28" s="42"/>
      <c r="G28" s="42"/>
      <c r="H28" s="42"/>
      <c r="I28" s="21"/>
      <c r="K28" s="42"/>
      <c r="L28" s="42"/>
      <c r="M28" s="42"/>
      <c r="N28" s="42"/>
      <c r="O28" s="42"/>
      <c r="P28" s="21"/>
      <c r="R28" s="42"/>
      <c r="S28" s="42"/>
      <c r="T28" s="42"/>
      <c r="U28" s="42"/>
      <c r="V28" s="42"/>
      <c r="W28" s="92"/>
      <c r="X28" s="167"/>
      <c r="Y28" s="42"/>
      <c r="Z28" s="42"/>
      <c r="AA28" s="42"/>
      <c r="AB28" s="42"/>
      <c r="AC28" s="42"/>
      <c r="AD28" s="21"/>
      <c r="AE28" s="239"/>
      <c r="AF28" s="239"/>
      <c r="AG28" s="239"/>
    </row>
    <row r="29" spans="2:33" ht="15" customHeight="1">
      <c r="B29" s="15" t="s">
        <v>116</v>
      </c>
      <c r="C29" s="81"/>
      <c r="D29" s="23"/>
      <c r="E29" s="23"/>
      <c r="F29" s="23"/>
      <c r="G29" s="23"/>
      <c r="H29" s="23"/>
      <c r="I29" s="81"/>
      <c r="J29" s="64"/>
      <c r="K29" s="23"/>
      <c r="L29" s="23"/>
      <c r="M29" s="23"/>
      <c r="N29" s="23"/>
      <c r="O29" s="23"/>
      <c r="P29" s="81"/>
      <c r="Q29" s="64"/>
      <c r="R29" s="23"/>
      <c r="S29" s="23"/>
      <c r="T29" s="23"/>
      <c r="U29" s="23"/>
      <c r="V29" s="23"/>
      <c r="W29" s="39"/>
      <c r="X29" s="289"/>
      <c r="Y29" s="23"/>
      <c r="Z29" s="23"/>
      <c r="AA29" s="23"/>
      <c r="AB29" s="23"/>
      <c r="AC29" s="23"/>
      <c r="AD29" s="81"/>
      <c r="AE29" s="239"/>
      <c r="AF29" s="239"/>
      <c r="AG29" s="239"/>
    </row>
    <row r="30" spans="2:33" ht="15" customHeight="1">
      <c r="B30" s="15"/>
      <c r="C30" s="282"/>
      <c r="D30" s="282"/>
      <c r="E30" s="282"/>
      <c r="F30" s="282"/>
      <c r="G30" s="23"/>
      <c r="H30" s="23"/>
      <c r="I30" s="81"/>
      <c r="K30" s="282"/>
      <c r="L30" s="282"/>
      <c r="M30" s="282"/>
      <c r="N30" s="23"/>
      <c r="O30" s="23"/>
      <c r="P30" s="81"/>
      <c r="R30" s="282"/>
      <c r="S30" s="282"/>
      <c r="T30" s="282"/>
      <c r="U30" s="23"/>
      <c r="V30" s="23"/>
      <c r="W30" s="39"/>
      <c r="X30" s="167"/>
      <c r="Y30" s="282"/>
      <c r="Z30" s="282"/>
      <c r="AA30" s="282"/>
      <c r="AB30" s="23"/>
      <c r="AC30" s="23"/>
      <c r="AD30" s="81"/>
      <c r="AE30" s="239"/>
      <c r="AF30" s="239"/>
      <c r="AG30" s="239"/>
    </row>
    <row r="31" spans="2:33" ht="15" customHeight="1">
      <c r="B31" s="81"/>
      <c r="C31" s="81"/>
      <c r="D31" s="22"/>
      <c r="E31" s="22"/>
      <c r="F31" s="22"/>
      <c r="G31" s="22"/>
      <c r="H31" s="22"/>
      <c r="I31" s="81"/>
      <c r="K31" s="22"/>
      <c r="L31" s="22"/>
      <c r="M31" s="22"/>
      <c r="N31" s="22"/>
      <c r="O31" s="22"/>
      <c r="P31" s="81"/>
      <c r="R31" s="23"/>
      <c r="S31" s="23"/>
      <c r="T31" s="23"/>
      <c r="U31" s="23"/>
      <c r="V31" s="23"/>
      <c r="W31" s="39"/>
      <c r="X31" s="167"/>
      <c r="Y31" s="23"/>
      <c r="Z31" s="23"/>
      <c r="AA31" s="23"/>
      <c r="AB31" s="23"/>
      <c r="AC31" s="23"/>
      <c r="AD31" s="81"/>
      <c r="AE31" s="239"/>
      <c r="AF31" s="239"/>
      <c r="AG31" s="239"/>
    </row>
    <row r="32" spans="2:33" ht="29.15" customHeight="1" thickBot="1">
      <c r="B32" s="21"/>
      <c r="C32" s="21"/>
      <c r="D32" s="247" t="s">
        <v>71</v>
      </c>
      <c r="E32" s="190"/>
      <c r="F32" s="190"/>
      <c r="G32" s="190"/>
      <c r="H32" s="190"/>
      <c r="I32" s="248"/>
      <c r="J32" s="215"/>
      <c r="K32" s="190"/>
      <c r="L32" s="190"/>
      <c r="M32" s="190"/>
      <c r="N32" s="190"/>
      <c r="O32" s="190"/>
      <c r="P32" s="190"/>
      <c r="Q32" s="215"/>
      <c r="R32" s="290"/>
      <c r="S32" s="290"/>
      <c r="T32" s="290"/>
      <c r="U32" s="290"/>
      <c r="V32" s="290"/>
      <c r="W32" s="290"/>
      <c r="X32" s="291"/>
      <c r="Y32" s="290"/>
      <c r="Z32" s="290"/>
      <c r="AA32" s="290"/>
      <c r="AB32" s="290"/>
      <c r="AC32" s="290"/>
      <c r="AD32" s="190"/>
      <c r="AE32" s="239"/>
      <c r="AF32" s="239"/>
      <c r="AG32" s="239"/>
    </row>
    <row r="33" spans="2:33" ht="15" customHeight="1">
      <c r="D33" s="98" t="s">
        <v>146</v>
      </c>
      <c r="E33" s="98" t="s">
        <v>96</v>
      </c>
      <c r="F33" s="98" t="s">
        <v>130</v>
      </c>
      <c r="G33" s="149" t="s">
        <v>153</v>
      </c>
      <c r="H33" s="149" t="s">
        <v>148</v>
      </c>
      <c r="I33" s="169"/>
      <c r="J33" s="169"/>
      <c r="K33" s="98" t="s">
        <v>155</v>
      </c>
      <c r="L33" s="98" t="s">
        <v>156</v>
      </c>
      <c r="M33" s="184" t="s">
        <v>157</v>
      </c>
      <c r="N33" s="149" t="s">
        <v>153</v>
      </c>
      <c r="O33" s="149" t="s">
        <v>148</v>
      </c>
      <c r="P33" s="101"/>
      <c r="Q33" s="169"/>
      <c r="R33" s="149" t="s">
        <v>164</v>
      </c>
      <c r="S33" s="149" t="s">
        <v>165</v>
      </c>
      <c r="T33" s="292" t="s">
        <v>166</v>
      </c>
      <c r="U33" s="149" t="s">
        <v>153</v>
      </c>
      <c r="V33" s="149" t="s">
        <v>148</v>
      </c>
      <c r="W33" s="293"/>
      <c r="X33" s="169"/>
      <c r="Y33" s="149" t="s">
        <v>167</v>
      </c>
      <c r="Z33" s="149" t="s">
        <v>168</v>
      </c>
      <c r="AA33" s="292" t="s">
        <v>169</v>
      </c>
      <c r="AB33" s="149" t="s">
        <v>153</v>
      </c>
      <c r="AC33" s="149" t="s">
        <v>148</v>
      </c>
      <c r="AD33" s="101"/>
      <c r="AE33" s="239"/>
      <c r="AF33" s="239"/>
      <c r="AG33" s="239"/>
    </row>
    <row r="34" spans="2:33" s="16" customFormat="1" ht="15" customHeight="1">
      <c r="B34" s="29" t="s">
        <v>72</v>
      </c>
      <c r="C34" s="32"/>
      <c r="D34" s="120">
        <v>164.21482399999999</v>
      </c>
      <c r="E34" s="120">
        <v>144.90942900000002</v>
      </c>
      <c r="F34" s="120">
        <v>124.376666</v>
      </c>
      <c r="G34" s="222">
        <v>-0.24259781808736092</v>
      </c>
      <c r="H34" s="121">
        <v>-0.14169376790519272</v>
      </c>
      <c r="I34" s="222"/>
      <c r="J34" s="43"/>
      <c r="K34" s="120">
        <v>156.36295100000001</v>
      </c>
      <c r="L34" s="120">
        <v>118.07682999999999</v>
      </c>
      <c r="M34" s="120">
        <v>125.426857</v>
      </c>
      <c r="N34" s="222">
        <v>-0.19784797998600068</v>
      </c>
      <c r="O34" s="222">
        <v>6.2247834736078339E-2</v>
      </c>
      <c r="P34" s="222"/>
      <c r="Q34" s="43"/>
      <c r="R34" s="120">
        <v>146.38194900001002</v>
      </c>
      <c r="S34" s="120">
        <v>124.341852</v>
      </c>
      <c r="T34" s="120">
        <v>111.942091</v>
      </c>
      <c r="U34" s="222">
        <v>-0.23527394077809183</v>
      </c>
      <c r="V34" s="222">
        <v>-9.9723148727107525E-2</v>
      </c>
      <c r="W34" s="222"/>
      <c r="X34" s="167"/>
      <c r="Y34" s="120">
        <v>466.95972400000994</v>
      </c>
      <c r="Z34" s="120">
        <v>387.32811099999998</v>
      </c>
      <c r="AA34" s="120">
        <v>361.74561399999999</v>
      </c>
      <c r="AB34" s="222">
        <v>-0.22531731237704711</v>
      </c>
      <c r="AC34" s="222">
        <v>-6.6048645253119709E-2</v>
      </c>
      <c r="AD34" s="222"/>
      <c r="AE34" s="273"/>
      <c r="AF34" s="273"/>
      <c r="AG34" s="273"/>
    </row>
    <row r="35" spans="2:33" ht="15" customHeight="1">
      <c r="B35" s="33" t="s">
        <v>63</v>
      </c>
      <c r="D35" s="128">
        <v>142.596002</v>
      </c>
      <c r="E35" s="128">
        <v>126.244765</v>
      </c>
      <c r="F35" s="128">
        <v>107.083291</v>
      </c>
      <c r="G35" s="217">
        <v>-0.24904422635916534</v>
      </c>
      <c r="H35" s="95">
        <v>-0.15178034510975566</v>
      </c>
      <c r="I35" s="217"/>
      <c r="K35" s="128">
        <v>136.355163</v>
      </c>
      <c r="L35" s="128">
        <v>102.01630299999998</v>
      </c>
      <c r="M35" s="128">
        <v>108.905686</v>
      </c>
      <c r="N35" s="217">
        <v>-0.20130867358502591</v>
      </c>
      <c r="O35" s="233">
        <v>6.753217669532699E-2</v>
      </c>
      <c r="P35" s="217"/>
      <c r="R35" s="128">
        <v>126.95439100000002</v>
      </c>
      <c r="S35" s="128">
        <v>108.483992</v>
      </c>
      <c r="T35" s="128">
        <v>97.485642999999996</v>
      </c>
      <c r="U35" s="217">
        <v>-0.2321207464182945</v>
      </c>
      <c r="V35" s="233">
        <v>-0.10138222973948086</v>
      </c>
      <c r="W35" s="217"/>
      <c r="X35" s="167"/>
      <c r="Y35" s="128">
        <v>405.90555599999999</v>
      </c>
      <c r="Z35" s="128">
        <v>336.74506000000002</v>
      </c>
      <c r="AA35" s="128">
        <v>313.47462000000002</v>
      </c>
      <c r="AB35" s="217">
        <v>-0.22771537524852203</v>
      </c>
      <c r="AC35" s="233">
        <v>-6.9104027836369708E-2</v>
      </c>
      <c r="AD35" s="217"/>
      <c r="AE35" s="273"/>
      <c r="AF35" s="273"/>
      <c r="AG35" s="273"/>
    </row>
    <row r="36" spans="2:33" ht="15" customHeight="1">
      <c r="B36" s="33" t="s">
        <v>64</v>
      </c>
      <c r="D36" s="128">
        <v>13.078682000000001</v>
      </c>
      <c r="E36" s="128">
        <v>11.079022</v>
      </c>
      <c r="F36" s="128">
        <v>10.058815000000001</v>
      </c>
      <c r="G36" s="217">
        <v>-0.23089994848104722</v>
      </c>
      <c r="H36" s="95">
        <v>-9.2084572085875477E-2</v>
      </c>
      <c r="I36" s="217"/>
      <c r="K36" s="128">
        <v>11.283942</v>
      </c>
      <c r="L36" s="128">
        <v>8.5429539999999999</v>
      </c>
      <c r="M36" s="128">
        <v>9.0124840000000006</v>
      </c>
      <c r="N36" s="217">
        <v>-0.20130004213066666</v>
      </c>
      <c r="O36" s="233">
        <v>5.4961082548261486E-2</v>
      </c>
      <c r="P36" s="217"/>
      <c r="R36" s="128">
        <v>11.237709000000001</v>
      </c>
      <c r="S36" s="128">
        <v>8.8573169999999983</v>
      </c>
      <c r="T36" s="128">
        <v>7.7873799999999997</v>
      </c>
      <c r="U36" s="217">
        <v>-0.30703135309874996</v>
      </c>
      <c r="V36" s="233">
        <v>-0.12079696368550419</v>
      </c>
      <c r="W36" s="217"/>
      <c r="X36" s="167"/>
      <c r="Y36" s="128">
        <v>35.600332999999999</v>
      </c>
      <c r="Z36" s="128">
        <v>28.479293000000002</v>
      </c>
      <c r="AA36" s="128">
        <v>26.858678999999999</v>
      </c>
      <c r="AB36" s="217">
        <v>-0.2455497817955804</v>
      </c>
      <c r="AC36" s="233">
        <v>-5.690499409518357E-2</v>
      </c>
      <c r="AD36" s="217"/>
      <c r="AE36" s="273"/>
      <c r="AF36" s="273"/>
      <c r="AG36" s="273"/>
    </row>
    <row r="37" spans="2:33" ht="15" customHeight="1">
      <c r="B37" s="33" t="s">
        <v>65</v>
      </c>
      <c r="D37" s="128">
        <v>8.5401399999999992</v>
      </c>
      <c r="E37" s="128">
        <v>7.585642</v>
      </c>
      <c r="F37" s="128">
        <v>7.2345600000000001</v>
      </c>
      <c r="G37" s="217">
        <v>-0.15287571398126953</v>
      </c>
      <c r="H37" s="95">
        <v>-4.6282437267669556E-2</v>
      </c>
      <c r="I37" s="217"/>
      <c r="K37" s="128">
        <v>8.723846</v>
      </c>
      <c r="L37" s="128">
        <v>7.5175730000000005</v>
      </c>
      <c r="M37" s="128">
        <v>7.5086870000000001</v>
      </c>
      <c r="N37" s="217">
        <v>-0.13929166104032553</v>
      </c>
      <c r="O37" s="233">
        <v>-1.1820304239147956E-3</v>
      </c>
      <c r="P37" s="217"/>
      <c r="R37" s="128">
        <v>8.1898490000100015</v>
      </c>
      <c r="S37" s="128">
        <v>7.0005429999999995</v>
      </c>
      <c r="T37" s="128">
        <v>6.6690680000000002</v>
      </c>
      <c r="U37" s="217">
        <v>-0.18569096939493557</v>
      </c>
      <c r="V37" s="233">
        <v>-4.734989842930748E-2</v>
      </c>
      <c r="W37" s="217"/>
      <c r="X37" s="167"/>
      <c r="Y37" s="128">
        <v>25.453835000009999</v>
      </c>
      <c r="Z37" s="128">
        <v>22.103758000000003</v>
      </c>
      <c r="AA37" s="128">
        <v>21.412315</v>
      </c>
      <c r="AB37" s="217">
        <v>-0.15877843161977012</v>
      </c>
      <c r="AC37" s="233">
        <v>-3.1281694271173444E-2</v>
      </c>
      <c r="AD37" s="217"/>
      <c r="AE37" s="273"/>
      <c r="AF37" s="273"/>
      <c r="AG37" s="273"/>
    </row>
    <row r="38" spans="2:33" s="16" customFormat="1" ht="15" customHeight="1">
      <c r="B38" s="29" t="s">
        <v>73</v>
      </c>
      <c r="C38" s="32"/>
      <c r="D38" s="120">
        <v>106.23415200000001</v>
      </c>
      <c r="E38" s="120">
        <v>115.413326</v>
      </c>
      <c r="F38" s="120">
        <v>91.996286999999995</v>
      </c>
      <c r="G38" s="222">
        <v>-0.13402342591297767</v>
      </c>
      <c r="H38" s="121">
        <v>-0.20289718537355039</v>
      </c>
      <c r="I38" s="222"/>
      <c r="J38" s="43"/>
      <c r="K38" s="120">
        <v>131.37775099999999</v>
      </c>
      <c r="L38" s="120">
        <v>67.755180999999993</v>
      </c>
      <c r="M38" s="120">
        <v>130.130247</v>
      </c>
      <c r="N38" s="222">
        <v>-9.4955499732979343E-3</v>
      </c>
      <c r="O38" s="222">
        <v>0.9205947807887932</v>
      </c>
      <c r="P38" s="222"/>
      <c r="Q38" s="43"/>
      <c r="R38" s="120">
        <v>138.86239600000002</v>
      </c>
      <c r="S38" s="120">
        <v>122.15022999999999</v>
      </c>
      <c r="T38" s="120">
        <v>111.02330499999999</v>
      </c>
      <c r="U38" s="222">
        <v>-0.20047969646152453</v>
      </c>
      <c r="V38" s="222">
        <v>-9.1092133023409017E-2</v>
      </c>
      <c r="W38" s="222"/>
      <c r="X38" s="167"/>
      <c r="Y38" s="120">
        <v>376.47429899999997</v>
      </c>
      <c r="Z38" s="120">
        <v>305.318737</v>
      </c>
      <c r="AA38" s="120">
        <v>333.14983899999999</v>
      </c>
      <c r="AB38" s="222">
        <v>-0.11507946256910351</v>
      </c>
      <c r="AC38" s="222">
        <v>9.115425497125651E-2</v>
      </c>
      <c r="AD38" s="222"/>
      <c r="AE38" s="273"/>
      <c r="AF38" s="273"/>
      <c r="AG38" s="273"/>
    </row>
    <row r="40" spans="2:33" ht="15" customHeight="1">
      <c r="D40" s="283"/>
      <c r="E40" s="283"/>
      <c r="F40" s="283"/>
      <c r="G40" s="22"/>
      <c r="H40" s="22"/>
      <c r="K40" s="283"/>
      <c r="L40" s="283"/>
      <c r="M40" s="283"/>
      <c r="N40" s="22"/>
      <c r="O40" s="22"/>
      <c r="R40" s="283"/>
      <c r="S40" s="283"/>
      <c r="T40" s="283"/>
      <c r="U40" s="22"/>
      <c r="V40" s="22"/>
      <c r="Y40" s="283"/>
      <c r="Z40" s="283"/>
      <c r="AA40" s="283"/>
      <c r="AB40" s="22"/>
      <c r="AC40" s="22"/>
    </row>
    <row r="42" spans="2:33" ht="15" customHeight="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row>
    <row r="43" spans="2:33" ht="15" customHeight="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row>
    <row r="44" spans="2:33" ht="15" customHeight="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row>
    <row r="45" spans="2:33" ht="15" customHeight="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row>
    <row r="46" spans="2:33" ht="15" customHeight="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row>
    <row r="47" spans="2:33" ht="15" customHeight="1">
      <c r="I47" s="17"/>
      <c r="J47" s="17"/>
      <c r="P47" s="17"/>
      <c r="Q47" s="17"/>
      <c r="W47" s="17"/>
      <c r="X47" s="17"/>
      <c r="AD47" s="17"/>
    </row>
    <row r="48" spans="2:33" ht="15" customHeight="1">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row>
  </sheetData>
  <phoneticPr fontId="26" type="noConversion"/>
  <pageMargins left="0.51181102362204722" right="0" top="0.74803149606299213" bottom="0.74803149606299213" header="0.31496062992125984" footer="0.31496062992125984"/>
  <pageSetup paperSize="9" scale="59"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H45"/>
  <sheetViews>
    <sheetView showGridLines="0" zoomScale="80" zoomScaleNormal="80" workbookViewId="0">
      <pane xSplit="2" topLeftCell="C1" activePane="topRight" state="frozen"/>
      <selection activeCell="B27" sqref="B27:O27"/>
      <selection pane="topRight"/>
    </sheetView>
  </sheetViews>
  <sheetFormatPr defaultColWidth="9.08984375" defaultRowHeight="15" customHeight="1"/>
  <cols>
    <col min="1" max="1" width="1.90625" style="17" customWidth="1"/>
    <col min="2" max="2" width="29.90625" style="17" customWidth="1"/>
    <col min="3" max="3" width="1.90625" style="34" customWidth="1"/>
    <col min="4" max="6" width="12.08984375" style="101" customWidth="1"/>
    <col min="7" max="8" width="12.08984375" style="17" customWidth="1"/>
    <col min="9" max="9" width="1.90625" style="34" customWidth="1"/>
    <col min="10" max="10" width="3.36328125" style="34" customWidth="1"/>
    <col min="11" max="13" width="12.08984375" style="101" customWidth="1"/>
    <col min="14" max="15" width="12.08984375" style="17" customWidth="1"/>
    <col min="16" max="16" width="1.90625" style="34" customWidth="1"/>
    <col min="17" max="17" width="3.36328125" style="34" customWidth="1"/>
    <col min="18" max="20" width="12.08984375" style="293" customWidth="1"/>
    <col min="21" max="22" width="12.08984375" style="42" customWidth="1"/>
    <col min="23" max="24" width="1.90625" style="34" customWidth="1"/>
    <col min="25" max="25" width="3.36328125" style="34" customWidth="1"/>
    <col min="26" max="28" width="12.08984375" style="101" customWidth="1"/>
    <col min="29" max="30" width="12.08984375" style="17" customWidth="1"/>
    <col min="31" max="31" width="1.90625" style="34" customWidth="1"/>
    <col min="32" max="16384" width="9.08984375" style="17"/>
  </cols>
  <sheetData>
    <row r="2" spans="2:34" ht="15" customHeight="1">
      <c r="B2" s="9" t="s">
        <v>7</v>
      </c>
      <c r="C2" s="32"/>
      <c r="I2" s="32"/>
      <c r="J2" s="32"/>
      <c r="P2" s="32"/>
      <c r="Q2" s="32"/>
      <c r="W2" s="32"/>
      <c r="X2" s="32"/>
      <c r="Y2" s="32"/>
      <c r="AE2" s="32"/>
    </row>
    <row r="3" spans="2:34" ht="15" customHeight="1">
      <c r="B3" s="11" t="s">
        <v>62</v>
      </c>
      <c r="C3" s="33"/>
      <c r="I3" s="33"/>
      <c r="J3" s="33"/>
      <c r="P3" s="33"/>
      <c r="Q3" s="33"/>
      <c r="W3" s="33"/>
      <c r="X3" s="33"/>
      <c r="Y3" s="33"/>
      <c r="AE3" s="33"/>
    </row>
    <row r="4" spans="2:34" ht="15" customHeight="1">
      <c r="B4" s="33"/>
      <c r="C4" s="33"/>
      <c r="D4" s="182"/>
      <c r="E4" s="182"/>
      <c r="F4" s="182"/>
      <c r="G4" s="8"/>
      <c r="H4" s="8"/>
      <c r="I4" s="33"/>
      <c r="J4" s="33"/>
      <c r="K4" s="182"/>
      <c r="L4" s="182"/>
      <c r="M4" s="182"/>
      <c r="N4" s="8"/>
      <c r="O4" s="8"/>
      <c r="P4" s="33"/>
      <c r="Q4" s="33"/>
      <c r="R4" s="294"/>
      <c r="S4" s="294"/>
      <c r="T4" s="294"/>
      <c r="W4" s="33"/>
      <c r="X4" s="33"/>
      <c r="Y4" s="33"/>
      <c r="Z4" s="182"/>
      <c r="AA4" s="182"/>
      <c r="AB4" s="182"/>
      <c r="AC4" s="8"/>
      <c r="AD4" s="8"/>
      <c r="AE4" s="33"/>
    </row>
    <row r="5" spans="2:34" ht="29.15" customHeight="1" thickBot="1">
      <c r="B5" s="33"/>
      <c r="C5" s="33"/>
      <c r="D5" s="190" t="s">
        <v>13</v>
      </c>
      <c r="E5" s="190"/>
      <c r="F5" s="190"/>
      <c r="G5" s="190"/>
      <c r="H5" s="190"/>
      <c r="I5" s="190"/>
      <c r="J5" s="190"/>
      <c r="K5" s="190"/>
      <c r="L5" s="190"/>
      <c r="M5" s="190"/>
      <c r="N5" s="190"/>
      <c r="O5" s="190"/>
      <c r="P5" s="190"/>
      <c r="Q5" s="190"/>
      <c r="R5" s="290"/>
      <c r="S5" s="290"/>
      <c r="T5" s="290"/>
      <c r="U5" s="290"/>
      <c r="V5" s="290"/>
      <c r="W5" s="190"/>
      <c r="X5" s="190"/>
      <c r="Y5" s="190"/>
      <c r="Z5" s="190"/>
      <c r="AA5" s="190"/>
      <c r="AB5" s="190"/>
      <c r="AC5" s="190"/>
      <c r="AD5" s="190"/>
      <c r="AE5" s="190"/>
    </row>
    <row r="6" spans="2:34" ht="15" customHeight="1">
      <c r="B6" s="36"/>
      <c r="D6" s="98" t="s">
        <v>146</v>
      </c>
      <c r="E6" s="98" t="s">
        <v>96</v>
      </c>
      <c r="F6" s="98" t="s">
        <v>130</v>
      </c>
      <c r="G6" s="149" t="s">
        <v>153</v>
      </c>
      <c r="H6" s="149" t="s">
        <v>148</v>
      </c>
      <c r="I6" s="149"/>
      <c r="J6" s="169"/>
      <c r="K6" s="98" t="s">
        <v>155</v>
      </c>
      <c r="L6" s="98" t="s">
        <v>156</v>
      </c>
      <c r="M6" s="184" t="s">
        <v>157</v>
      </c>
      <c r="N6" s="149" t="s">
        <v>153</v>
      </c>
      <c r="O6" s="149" t="s">
        <v>148</v>
      </c>
      <c r="P6" s="149"/>
      <c r="Q6" s="169"/>
      <c r="R6" s="149" t="s">
        <v>164</v>
      </c>
      <c r="S6" s="149" t="s">
        <v>165</v>
      </c>
      <c r="T6" s="292" t="s">
        <v>166</v>
      </c>
      <c r="U6" s="149" t="s">
        <v>153</v>
      </c>
      <c r="V6" s="149" t="s">
        <v>148</v>
      </c>
      <c r="W6" s="149"/>
      <c r="X6" s="149"/>
      <c r="Y6" s="169"/>
      <c r="Z6" s="149" t="s">
        <v>167</v>
      </c>
      <c r="AA6" s="149" t="s">
        <v>168</v>
      </c>
      <c r="AB6" s="292" t="s">
        <v>169</v>
      </c>
      <c r="AC6" s="149" t="s">
        <v>153</v>
      </c>
      <c r="AD6" s="149" t="s">
        <v>148</v>
      </c>
      <c r="AE6" s="149"/>
    </row>
    <row r="7" spans="2:34" s="16" customFormat="1" ht="15" customHeight="1">
      <c r="B7" s="37" t="s">
        <v>14</v>
      </c>
      <c r="C7" s="32"/>
      <c r="D7" s="115">
        <v>36.718842020000004</v>
      </c>
      <c r="E7" s="115">
        <v>37.29992592</v>
      </c>
      <c r="F7" s="115">
        <v>63.446049189999997</v>
      </c>
      <c r="G7" s="227">
        <v>0.72788807325247973</v>
      </c>
      <c r="H7" s="147">
        <v>0.70096984444627541</v>
      </c>
      <c r="I7" s="227"/>
      <c r="J7" s="172"/>
      <c r="K7" s="115">
        <v>36.085738090000007</v>
      </c>
      <c r="L7" s="115">
        <v>47.820294750000038</v>
      </c>
      <c r="M7" s="115">
        <v>62.400853389999995</v>
      </c>
      <c r="N7" s="227">
        <v>0.72923866028092599</v>
      </c>
      <c r="O7" s="256">
        <v>0.30490315286063657</v>
      </c>
      <c r="P7" s="227"/>
      <c r="Q7" s="172"/>
      <c r="R7" s="129">
        <v>37.266437479999993</v>
      </c>
      <c r="S7" s="129">
        <v>46.395526559999972</v>
      </c>
      <c r="T7" s="129">
        <v>60.498738799999998</v>
      </c>
      <c r="U7" s="222">
        <v>0.62341084608552211</v>
      </c>
      <c r="V7" s="230">
        <v>0.30397784626415136</v>
      </c>
      <c r="W7" s="227"/>
      <c r="X7" s="227"/>
      <c r="Y7" s="172"/>
      <c r="Z7" s="129">
        <v>110.07101759</v>
      </c>
      <c r="AA7" s="129">
        <v>131.51574722999999</v>
      </c>
      <c r="AB7" s="129">
        <v>186.34564138000002</v>
      </c>
      <c r="AC7" s="222">
        <v>0.69295828693174188</v>
      </c>
      <c r="AD7" s="230">
        <v>0.41690744496255139</v>
      </c>
      <c r="AE7" s="227"/>
      <c r="AF7" s="273"/>
      <c r="AG7" s="273"/>
      <c r="AH7" s="273"/>
    </row>
    <row r="8" spans="2:34" ht="15" customHeight="1">
      <c r="B8" s="33" t="s">
        <v>74</v>
      </c>
      <c r="D8" s="128">
        <v>22.932047729999997</v>
      </c>
      <c r="E8" s="128">
        <v>24.433727950000005</v>
      </c>
      <c r="F8" s="128">
        <v>35.141540579999997</v>
      </c>
      <c r="G8" s="217">
        <v>0.53242052318020372</v>
      </c>
      <c r="H8" s="95">
        <v>0.4382390051944568</v>
      </c>
      <c r="I8" s="217"/>
      <c r="J8" s="202"/>
      <c r="K8" s="128">
        <v>22.990585490000001</v>
      </c>
      <c r="L8" s="128">
        <v>27.372949790000003</v>
      </c>
      <c r="M8" s="128">
        <v>31.979154549999993</v>
      </c>
      <c r="N8" s="217">
        <v>0.39096738375408768</v>
      </c>
      <c r="O8" s="233">
        <v>0.16827579034550186</v>
      </c>
      <c r="P8" s="217"/>
      <c r="Q8" s="202"/>
      <c r="R8" s="128">
        <v>24.624154790000002</v>
      </c>
      <c r="S8" s="128">
        <v>29.417770739999984</v>
      </c>
      <c r="T8" s="128">
        <v>31.970521399999999</v>
      </c>
      <c r="U8" s="217">
        <v>0.2983398485207458</v>
      </c>
      <c r="V8" s="233">
        <v>8.6775802373392885E-2</v>
      </c>
      <c r="W8" s="217"/>
      <c r="X8" s="217"/>
      <c r="Y8" s="202"/>
      <c r="Z8" s="128">
        <v>70.546788009999986</v>
      </c>
      <c r="AA8" s="128">
        <v>81.224448480000007</v>
      </c>
      <c r="AB8" s="128">
        <v>99.091216529999997</v>
      </c>
      <c r="AC8" s="217">
        <v>0.4046169829298798</v>
      </c>
      <c r="AD8" s="233">
        <v>0.219967859238827</v>
      </c>
      <c r="AE8" s="217"/>
      <c r="AF8" s="273"/>
      <c r="AG8" s="273"/>
      <c r="AH8" s="273"/>
    </row>
    <row r="9" spans="2:34" ht="15" customHeight="1">
      <c r="B9" s="38" t="s">
        <v>75</v>
      </c>
      <c r="D9" s="128">
        <v>17.125965489999999</v>
      </c>
      <c r="E9" s="128">
        <v>18.911666220000001</v>
      </c>
      <c r="F9" s="128">
        <v>30.590835899999998</v>
      </c>
      <c r="G9" s="217">
        <v>0.7862254783744751</v>
      </c>
      <c r="H9" s="95">
        <v>0.61756428778595474</v>
      </c>
      <c r="I9" s="217"/>
      <c r="J9" s="172"/>
      <c r="K9" s="128">
        <v>17.387846020000001</v>
      </c>
      <c r="L9" s="128">
        <v>22.579556210000003</v>
      </c>
      <c r="M9" s="128">
        <v>27.964431049999995</v>
      </c>
      <c r="N9" s="217">
        <v>0.60827459697046438</v>
      </c>
      <c r="O9" s="233">
        <v>0.23848452954160132</v>
      </c>
      <c r="P9" s="217"/>
      <c r="Q9" s="172"/>
      <c r="R9" s="128">
        <v>18.432035510000002</v>
      </c>
      <c r="S9" s="128">
        <v>23.74270031</v>
      </c>
      <c r="T9" s="128">
        <v>28.050782789999996</v>
      </c>
      <c r="U9" s="217">
        <v>0.52184943300383169</v>
      </c>
      <c r="V9" s="233">
        <v>0.18144871576319854</v>
      </c>
      <c r="W9" s="217"/>
      <c r="X9" s="217"/>
      <c r="Y9" s="172"/>
      <c r="Z9" s="128">
        <v>52.945847019999995</v>
      </c>
      <c r="AA9" s="128">
        <v>65.233922739999997</v>
      </c>
      <c r="AB9" s="128">
        <v>86.606049740000017</v>
      </c>
      <c r="AC9" s="217">
        <v>0.63574774254315103</v>
      </c>
      <c r="AD9" s="233">
        <v>0.32762290082081957</v>
      </c>
      <c r="AE9" s="217"/>
      <c r="AF9" s="273"/>
      <c r="AG9" s="273"/>
      <c r="AH9" s="273"/>
    </row>
    <row r="10" spans="2:34" ht="15" customHeight="1">
      <c r="B10" s="38" t="s">
        <v>76</v>
      </c>
      <c r="D10" s="128">
        <v>3.1864763300000001</v>
      </c>
      <c r="E10" s="128">
        <v>2.81856266</v>
      </c>
      <c r="F10" s="128">
        <v>2.5406569699999997</v>
      </c>
      <c r="G10" s="217">
        <v>-0.20267508467574291</v>
      </c>
      <c r="H10" s="95">
        <v>-9.8598372122051914E-2</v>
      </c>
      <c r="I10" s="217"/>
      <c r="J10" s="202"/>
      <c r="K10" s="128">
        <v>3.3111648200000006</v>
      </c>
      <c r="L10" s="128">
        <v>2.56141212</v>
      </c>
      <c r="M10" s="128">
        <v>2.1084940799999998</v>
      </c>
      <c r="N10" s="217">
        <v>-0.36321681504214598</v>
      </c>
      <c r="O10" s="233">
        <v>-0.17682357183505482</v>
      </c>
      <c r="P10" s="217"/>
      <c r="Q10" s="202"/>
      <c r="R10" s="128">
        <v>2.9607554899999999</v>
      </c>
      <c r="S10" s="128">
        <v>3.1862590000000002</v>
      </c>
      <c r="T10" s="128">
        <v>1.6067838200000002</v>
      </c>
      <c r="U10" s="217">
        <v>-0.45730614181855311</v>
      </c>
      <c r="V10" s="233">
        <v>-0.49571462332472027</v>
      </c>
      <c r="W10" s="217"/>
      <c r="X10" s="217"/>
      <c r="Y10" s="202"/>
      <c r="Z10" s="128">
        <v>9.4583966400000001</v>
      </c>
      <c r="AA10" s="128">
        <v>8.5662337799999992</v>
      </c>
      <c r="AB10" s="128">
        <v>6.2559348700000008</v>
      </c>
      <c r="AC10" s="217">
        <v>-0.33858400021591817</v>
      </c>
      <c r="AD10" s="233">
        <v>-0.26969832593104859</v>
      </c>
      <c r="AE10" s="217"/>
      <c r="AF10" s="273"/>
      <c r="AG10" s="273"/>
      <c r="AH10" s="273"/>
    </row>
    <row r="11" spans="2:34" ht="15" customHeight="1">
      <c r="B11" s="38" t="s">
        <v>77</v>
      </c>
      <c r="D11" s="128">
        <v>1.59207875</v>
      </c>
      <c r="E11" s="128">
        <v>1.7714583900000003</v>
      </c>
      <c r="F11" s="128">
        <v>1.1918243099999999</v>
      </c>
      <c r="G11" s="217">
        <v>-0.25140366957350579</v>
      </c>
      <c r="H11" s="95">
        <v>-0.32720727919553344</v>
      </c>
      <c r="I11" s="217"/>
      <c r="J11" s="172"/>
      <c r="K11" s="128">
        <v>1.72678965</v>
      </c>
      <c r="L11" s="128">
        <v>1.5880912200000004</v>
      </c>
      <c r="M11" s="128">
        <v>1.10938709</v>
      </c>
      <c r="N11" s="217">
        <v>-0.35754358384068374</v>
      </c>
      <c r="O11" s="233">
        <v>-0.30143364812507445</v>
      </c>
      <c r="P11" s="217"/>
      <c r="Q11" s="172"/>
      <c r="R11" s="128">
        <v>1.6866800100000001</v>
      </c>
      <c r="S11" s="128">
        <v>1.6475944199999999</v>
      </c>
      <c r="T11" s="128">
        <v>1.0860455200000001</v>
      </c>
      <c r="U11" s="217">
        <v>-0.35610458797101652</v>
      </c>
      <c r="V11" s="233">
        <v>-0.34082957139415404</v>
      </c>
      <c r="W11" s="217"/>
      <c r="X11" s="217"/>
      <c r="Y11" s="172"/>
      <c r="Z11" s="128">
        <v>5.0055484100000003</v>
      </c>
      <c r="AA11" s="128">
        <v>5.0071440300000001</v>
      </c>
      <c r="AB11" s="128">
        <v>3.38725692</v>
      </c>
      <c r="AC11" s="217">
        <v>-0.3232995383217161</v>
      </c>
      <c r="AD11" s="233">
        <v>-0.32351518156748527</v>
      </c>
      <c r="AE11" s="217"/>
      <c r="AF11" s="273"/>
      <c r="AG11" s="273"/>
      <c r="AH11" s="273"/>
    </row>
    <row r="12" spans="2:34" ht="15" customHeight="1">
      <c r="B12" s="38" t="s">
        <v>78</v>
      </c>
      <c r="D12" s="128">
        <v>0.7075254299999999</v>
      </c>
      <c r="E12" s="128">
        <v>0.67075640000000003</v>
      </c>
      <c r="F12" s="128">
        <v>0.56715208000000006</v>
      </c>
      <c r="G12" s="217">
        <v>-0.19840043063893809</v>
      </c>
      <c r="H12" s="95">
        <v>-0.15445893620992646</v>
      </c>
      <c r="I12" s="217"/>
      <c r="J12" s="202"/>
      <c r="K12" s="128">
        <v>0.73438517000000003</v>
      </c>
      <c r="L12" s="128">
        <v>0.51420246000000003</v>
      </c>
      <c r="M12" s="128">
        <v>0.64793654000000001</v>
      </c>
      <c r="N12" s="217">
        <v>-0.11771565321777944</v>
      </c>
      <c r="O12" s="233">
        <v>0.26008059160199287</v>
      </c>
      <c r="P12" s="217"/>
      <c r="Q12" s="202"/>
      <c r="R12" s="128">
        <v>0.88734956000000009</v>
      </c>
      <c r="S12" s="128">
        <v>0.54569511000000004</v>
      </c>
      <c r="T12" s="128">
        <v>1.1254537099999999</v>
      </c>
      <c r="U12" s="217">
        <v>0.26833185109146829</v>
      </c>
      <c r="V12" s="233">
        <v>1.06242220129112</v>
      </c>
      <c r="W12" s="217"/>
      <c r="X12" s="217"/>
      <c r="Y12" s="202"/>
      <c r="Z12" s="128">
        <v>2.3292601600000005</v>
      </c>
      <c r="AA12" s="128">
        <v>1.7306539700000003</v>
      </c>
      <c r="AB12" s="128">
        <v>2.3405423299999999</v>
      </c>
      <c r="AC12" s="217">
        <v>4.8436710478916289E-3</v>
      </c>
      <c r="AD12" s="233">
        <v>0.35240340967755635</v>
      </c>
      <c r="AE12" s="217"/>
      <c r="AF12" s="273"/>
      <c r="AG12" s="273"/>
      <c r="AH12" s="273"/>
    </row>
    <row r="13" spans="2:34" ht="15" customHeight="1">
      <c r="B13" s="38" t="s">
        <v>33</v>
      </c>
      <c r="D13" s="128">
        <v>0.32000172999999993</v>
      </c>
      <c r="E13" s="128">
        <v>0.26128428000000464</v>
      </c>
      <c r="F13" s="128">
        <v>0.25107132000000298</v>
      </c>
      <c r="G13" s="217">
        <v>-0.21540636670932045</v>
      </c>
      <c r="H13" s="95">
        <v>-3.908754097261985E-2</v>
      </c>
      <c r="I13" s="217"/>
      <c r="J13" s="172"/>
      <c r="K13" s="128">
        <v>-0.16960016999999994</v>
      </c>
      <c r="L13" s="128">
        <v>0.12968777999999975</v>
      </c>
      <c r="M13" s="128">
        <v>0.14890578999999651</v>
      </c>
      <c r="N13" s="217">
        <v>-1.8779813723063872</v>
      </c>
      <c r="O13" s="233">
        <v>0.14818674511967736</v>
      </c>
      <c r="P13" s="217"/>
      <c r="Q13" s="172"/>
      <c r="R13" s="128">
        <v>0.65733421999999886</v>
      </c>
      <c r="S13" s="128">
        <v>0.29552189999998529</v>
      </c>
      <c r="T13" s="128">
        <v>0.10145556000000011</v>
      </c>
      <c r="U13" s="217">
        <v>-0.84565604997713295</v>
      </c>
      <c r="V13" s="233">
        <v>-0.65669021483685253</v>
      </c>
      <c r="W13" s="217"/>
      <c r="X13" s="217"/>
      <c r="Y13" s="172"/>
      <c r="Z13" s="128">
        <v>0.80773577999999402</v>
      </c>
      <c r="AA13" s="128">
        <v>0.68649396000000529</v>
      </c>
      <c r="AB13" s="128">
        <v>0.50143266999997327</v>
      </c>
      <c r="AC13" s="217">
        <v>-0.37921201163086149</v>
      </c>
      <c r="AD13" s="233">
        <v>-0.26957453493113126</v>
      </c>
      <c r="AE13" s="217"/>
      <c r="AF13" s="273"/>
      <c r="AG13" s="273"/>
      <c r="AH13" s="273"/>
    </row>
    <row r="14" spans="2:34" ht="15" customHeight="1">
      <c r="B14" s="33" t="s">
        <v>79</v>
      </c>
      <c r="D14" s="128">
        <v>13.306430509999998</v>
      </c>
      <c r="E14" s="128">
        <v>12.11105381</v>
      </c>
      <c r="F14" s="128">
        <v>27.591819160000004</v>
      </c>
      <c r="G14" s="217">
        <v>1.0735703041671698</v>
      </c>
      <c r="H14" s="95">
        <v>1.2782343793417597</v>
      </c>
      <c r="I14" s="217"/>
      <c r="J14" s="236"/>
      <c r="K14" s="128">
        <v>12.574209950000002</v>
      </c>
      <c r="L14" s="128">
        <v>19.768718080000003</v>
      </c>
      <c r="M14" s="128">
        <v>29.63099978999999</v>
      </c>
      <c r="N14" s="217">
        <v>1.3564899828955048</v>
      </c>
      <c r="O14" s="233">
        <v>0.49888321893657089</v>
      </c>
      <c r="P14" s="217"/>
      <c r="Q14" s="236"/>
      <c r="R14" s="128">
        <v>11.954892990000003</v>
      </c>
      <c r="S14" s="128">
        <v>16.338227399999997</v>
      </c>
      <c r="T14" s="128">
        <v>27.674986649999997</v>
      </c>
      <c r="U14" s="217">
        <v>1.3149505958062107</v>
      </c>
      <c r="V14" s="233">
        <v>0.69387938926593717</v>
      </c>
      <c r="W14" s="217"/>
      <c r="X14" s="217"/>
      <c r="Y14" s="236"/>
      <c r="Z14" s="128">
        <v>37.83553345</v>
      </c>
      <c r="AA14" s="128">
        <v>48.217999289999995</v>
      </c>
      <c r="AB14" s="128">
        <v>84.897805599999998</v>
      </c>
      <c r="AC14" s="217">
        <v>1.2438643745354674</v>
      </c>
      <c r="AD14" s="233">
        <v>0.76070776162641573</v>
      </c>
      <c r="AE14" s="217"/>
      <c r="AF14" s="273"/>
      <c r="AG14" s="273"/>
      <c r="AH14" s="273"/>
    </row>
    <row r="15" spans="2:34" ht="15" customHeight="1">
      <c r="B15" s="33" t="s">
        <v>80</v>
      </c>
      <c r="D15" s="202">
        <v>0.48036378000000002</v>
      </c>
      <c r="E15" s="202">
        <v>0.75514415999999995</v>
      </c>
      <c r="F15" s="202">
        <v>0.71268945000000006</v>
      </c>
      <c r="G15" s="217">
        <v>0.48364526984111933</v>
      </c>
      <c r="H15" s="95">
        <v>-5.6220669176597841E-2</v>
      </c>
      <c r="I15" s="217"/>
      <c r="J15" s="202"/>
      <c r="K15" s="202">
        <v>0.52094264999999995</v>
      </c>
      <c r="L15" s="202">
        <v>0.67862687999999993</v>
      </c>
      <c r="M15" s="202">
        <v>0.79069905000000007</v>
      </c>
      <c r="N15" s="217">
        <v>0.51782360303960551</v>
      </c>
      <c r="O15" s="261">
        <v>0.16514549202648759</v>
      </c>
      <c r="P15" s="217"/>
      <c r="Q15" s="202"/>
      <c r="R15" s="202">
        <v>0.68738969999999999</v>
      </c>
      <c r="S15" s="202">
        <v>0.6395284200000001</v>
      </c>
      <c r="T15" s="202">
        <v>0.85323075000000015</v>
      </c>
      <c r="U15" s="217">
        <v>0.24126205266095813</v>
      </c>
      <c r="V15" s="261">
        <v>0.33415611146725888</v>
      </c>
      <c r="W15" s="217"/>
      <c r="X15" s="217"/>
      <c r="Y15" s="202"/>
      <c r="Z15" s="202">
        <v>1.6886961299999999</v>
      </c>
      <c r="AA15" s="202">
        <v>2.0732994600000003</v>
      </c>
      <c r="AB15" s="202">
        <v>2.3566192500000001</v>
      </c>
      <c r="AC15" s="217">
        <v>0.39552593751724907</v>
      </c>
      <c r="AD15" s="261">
        <v>0.13665164896150594</v>
      </c>
      <c r="AE15" s="217"/>
      <c r="AF15" s="273"/>
      <c r="AG15" s="273"/>
      <c r="AH15" s="273"/>
    </row>
    <row r="16" spans="2:34" s="16" customFormat="1" ht="15" customHeight="1">
      <c r="B16" s="20" t="s">
        <v>69</v>
      </c>
      <c r="C16" s="32"/>
      <c r="D16" s="115">
        <v>36.692682659999996</v>
      </c>
      <c r="E16" s="115">
        <v>38.907326899999994</v>
      </c>
      <c r="F16" s="115">
        <v>58.161181699999993</v>
      </c>
      <c r="G16" s="222">
        <v>0.58508938250523657</v>
      </c>
      <c r="H16" s="121">
        <v>0.49486449813132766</v>
      </c>
      <c r="I16" s="222"/>
      <c r="J16" s="96"/>
      <c r="K16" s="115">
        <v>35.747323900000019</v>
      </c>
      <c r="L16" s="115">
        <v>44.846473524189996</v>
      </c>
      <c r="M16" s="115">
        <v>56.830228569940019</v>
      </c>
      <c r="N16" s="222">
        <v>0.58977574737951199</v>
      </c>
      <c r="O16" s="256">
        <v>0.26721733291439365</v>
      </c>
      <c r="P16" s="222"/>
      <c r="Q16" s="96"/>
      <c r="R16" s="129">
        <v>37.193165209999997</v>
      </c>
      <c r="S16" s="129">
        <v>44.114364810960005</v>
      </c>
      <c r="T16" s="129">
        <v>55.863029051440009</v>
      </c>
      <c r="U16" s="222">
        <v>0.50197028771351548</v>
      </c>
      <c r="V16" s="230">
        <v>0.2663228699047504</v>
      </c>
      <c r="W16" s="222"/>
      <c r="X16" s="222"/>
      <c r="Y16" s="96"/>
      <c r="Z16" s="129">
        <v>109.63317177</v>
      </c>
      <c r="AA16" s="129">
        <v>127.86816523515</v>
      </c>
      <c r="AB16" s="129">
        <v>170.85443932138</v>
      </c>
      <c r="AC16" s="222">
        <v>0.55841919523970729</v>
      </c>
      <c r="AD16" s="230">
        <v>0.33617651435897344</v>
      </c>
      <c r="AE16" s="222"/>
      <c r="AF16" s="273"/>
      <c r="AG16" s="273"/>
      <c r="AH16" s="273"/>
    </row>
    <row r="17" spans="2:34" ht="15" customHeight="1">
      <c r="B17" s="33" t="s">
        <v>31</v>
      </c>
      <c r="D17" s="127">
        <v>5.9762777199999997</v>
      </c>
      <c r="E17" s="127">
        <v>6.4799652600000002</v>
      </c>
      <c r="F17" s="127">
        <v>7.8037653499999999</v>
      </c>
      <c r="G17" s="217">
        <v>0.30579027876903964</v>
      </c>
      <c r="H17" s="95">
        <v>0.20429123257367582</v>
      </c>
      <c r="I17" s="217"/>
      <c r="J17" s="58"/>
      <c r="K17" s="127">
        <v>5.8556826200000014</v>
      </c>
      <c r="L17" s="127">
        <v>6.336854240000001</v>
      </c>
      <c r="M17" s="127">
        <v>7.8707883700000014</v>
      </c>
      <c r="N17" s="217">
        <v>0.34412823931362579</v>
      </c>
      <c r="O17" s="257">
        <v>0.24206555364921892</v>
      </c>
      <c r="P17" s="217"/>
      <c r="Q17" s="58"/>
      <c r="R17" s="128">
        <v>6.1189417699999993</v>
      </c>
      <c r="S17" s="128">
        <v>6.6617458727799992</v>
      </c>
      <c r="T17" s="128">
        <v>7.2162413409300008</v>
      </c>
      <c r="U17" s="217">
        <v>0.17932832378138519</v>
      </c>
      <c r="V17" s="233">
        <v>8.3235758123959558E-2</v>
      </c>
      <c r="W17" s="217"/>
      <c r="X17" s="217"/>
      <c r="Y17" s="58"/>
      <c r="Z17" s="128">
        <v>17.950902109999998</v>
      </c>
      <c r="AA17" s="128">
        <v>19.478565372779997</v>
      </c>
      <c r="AB17" s="128">
        <v>22.890795060929999</v>
      </c>
      <c r="AC17" s="217">
        <v>0.27518911978123439</v>
      </c>
      <c r="AD17" s="233">
        <v>0.17517869631807526</v>
      </c>
      <c r="AE17" s="217"/>
      <c r="AF17" s="273"/>
      <c r="AG17" s="273"/>
      <c r="AH17" s="273"/>
    </row>
    <row r="18" spans="2:34" ht="15" customHeight="1">
      <c r="B18" s="33" t="s">
        <v>32</v>
      </c>
      <c r="D18" s="127">
        <v>30.110396599999994</v>
      </c>
      <c r="E18" s="127">
        <v>31.51981911</v>
      </c>
      <c r="F18" s="127">
        <v>50.069010349999992</v>
      </c>
      <c r="G18" s="217">
        <v>0.6628479197779813</v>
      </c>
      <c r="H18" s="95">
        <v>0.58849294709673827</v>
      </c>
      <c r="I18" s="217"/>
      <c r="J18" s="167"/>
      <c r="K18" s="127">
        <v>28.781416310000004</v>
      </c>
      <c r="L18" s="127">
        <v>37.751923854190004</v>
      </c>
      <c r="M18" s="127">
        <v>49.241371160000007</v>
      </c>
      <c r="N18" s="217">
        <v>0.71087380237404307</v>
      </c>
      <c r="O18" s="257">
        <v>0.30434070989828022</v>
      </c>
      <c r="P18" s="217"/>
      <c r="Q18" s="167"/>
      <c r="R18" s="128">
        <v>30.403002260000004</v>
      </c>
      <c r="S18" s="128">
        <v>37.236725035089997</v>
      </c>
      <c r="T18" s="128">
        <v>48.283328689999998</v>
      </c>
      <c r="U18" s="217">
        <v>0.588110551618924</v>
      </c>
      <c r="V18" s="233">
        <v>0.29665884001614651</v>
      </c>
      <c r="W18" s="217"/>
      <c r="X18" s="217"/>
      <c r="Y18" s="167"/>
      <c r="Z18" s="128">
        <v>89.294815169999993</v>
      </c>
      <c r="AA18" s="128">
        <v>106.50846799928001</v>
      </c>
      <c r="AB18" s="128">
        <v>147.5937102</v>
      </c>
      <c r="AC18" s="217">
        <v>0.65288107623057656</v>
      </c>
      <c r="AD18" s="233">
        <v>0.38574625072062552</v>
      </c>
      <c r="AE18" s="217"/>
      <c r="AF18" s="273"/>
      <c r="AG18" s="273"/>
      <c r="AH18" s="273"/>
    </row>
    <row r="19" spans="2:34" ht="15" customHeight="1">
      <c r="B19" s="33" t="s">
        <v>131</v>
      </c>
      <c r="D19" s="128">
        <v>0.54896696000000011</v>
      </c>
      <c r="E19" s="128">
        <v>0.88719798000000005</v>
      </c>
      <c r="F19" s="128">
        <v>0.47783013000000002</v>
      </c>
      <c r="G19" s="217">
        <v>-0.12958308091984272</v>
      </c>
      <c r="H19" s="95">
        <v>-0.46141657130463715</v>
      </c>
      <c r="I19" s="217"/>
      <c r="J19" s="58"/>
      <c r="K19" s="128">
        <v>1.06107263</v>
      </c>
      <c r="L19" s="128">
        <v>0.83472858000000005</v>
      </c>
      <c r="M19" s="128">
        <v>-0.20902134000000003</v>
      </c>
      <c r="N19" s="217">
        <v>-1.1969906056289474</v>
      </c>
      <c r="O19" s="233">
        <v>-1.2504063536437198</v>
      </c>
      <c r="P19" s="217"/>
      <c r="Q19" s="58"/>
      <c r="R19" s="128">
        <v>0.49638989000000017</v>
      </c>
      <c r="S19" s="128">
        <v>0.56368072999999996</v>
      </c>
      <c r="T19" s="128">
        <v>0.45177898</v>
      </c>
      <c r="U19" s="217">
        <v>-8.9870706270831047E-2</v>
      </c>
      <c r="V19" s="233">
        <v>-0.19851973651822363</v>
      </c>
      <c r="W19" s="217"/>
      <c r="X19" s="217"/>
      <c r="Y19" s="58"/>
      <c r="Z19" s="128">
        <v>2.1064294799999996</v>
      </c>
      <c r="AA19" s="128">
        <v>2.2856072899999997</v>
      </c>
      <c r="AB19" s="128">
        <v>0.72058776999999996</v>
      </c>
      <c r="AC19" s="217">
        <v>-0.65791032795458215</v>
      </c>
      <c r="AD19" s="233">
        <v>-0.68472809254996725</v>
      </c>
      <c r="AE19" s="217"/>
      <c r="AF19" s="273"/>
      <c r="AG19" s="273"/>
      <c r="AH19" s="273"/>
    </row>
    <row r="20" spans="2:34" ht="15" customHeight="1">
      <c r="B20" s="33" t="s">
        <v>33</v>
      </c>
      <c r="D20" s="127">
        <v>0.71214883000000007</v>
      </c>
      <c r="E20" s="127">
        <v>0.54062180000000004</v>
      </c>
      <c r="F20" s="127">
        <v>0.38101155999999997</v>
      </c>
      <c r="G20" s="217">
        <v>-0.46498323952873732</v>
      </c>
      <c r="H20" s="95">
        <v>-0.29523456138838655</v>
      </c>
      <c r="I20" s="217"/>
      <c r="J20" s="58"/>
      <c r="K20" s="127">
        <v>0.60110881999999988</v>
      </c>
      <c r="L20" s="127">
        <v>0.40150081000000004</v>
      </c>
      <c r="M20" s="127">
        <v>0.41052956000000007</v>
      </c>
      <c r="N20" s="217">
        <v>-0.31704618807622864</v>
      </c>
      <c r="O20" s="257">
        <v>2.2487501332811761E-2</v>
      </c>
      <c r="P20" s="217"/>
      <c r="Q20" s="58"/>
      <c r="R20" s="128">
        <v>0.77339029000000004</v>
      </c>
      <c r="S20" s="128">
        <v>0.43840113000000003</v>
      </c>
      <c r="T20" s="128">
        <v>0.35154636999999994</v>
      </c>
      <c r="U20" s="217">
        <v>-0.54544765489621039</v>
      </c>
      <c r="V20" s="233">
        <v>-0.19811709883138318</v>
      </c>
      <c r="W20" s="217"/>
      <c r="X20" s="217"/>
      <c r="Y20" s="58"/>
      <c r="Z20" s="128">
        <v>2.0866479399999998</v>
      </c>
      <c r="AA20" s="128">
        <v>1.3805237400000001</v>
      </c>
      <c r="AB20" s="128">
        <v>1.1430874899999997</v>
      </c>
      <c r="AC20" s="217">
        <v>-0.45218957731796394</v>
      </c>
      <c r="AD20" s="233">
        <v>-0.17198997968698493</v>
      </c>
      <c r="AE20" s="217"/>
      <c r="AF20" s="273"/>
      <c r="AG20" s="273"/>
      <c r="AH20" s="273"/>
    </row>
    <row r="21" spans="2:34" ht="15" customHeight="1">
      <c r="B21" s="33" t="s">
        <v>108</v>
      </c>
      <c r="D21" s="127">
        <v>-0.65510745000000004</v>
      </c>
      <c r="E21" s="127">
        <v>-0.52027725000000002</v>
      </c>
      <c r="F21" s="127">
        <v>-0.57043568999999994</v>
      </c>
      <c r="G21" s="217">
        <v>-0.12924865989541123</v>
      </c>
      <c r="H21" s="95">
        <v>-9.6407136771788374E-2</v>
      </c>
      <c r="I21" s="217"/>
      <c r="J21" s="43"/>
      <c r="K21" s="127">
        <v>-0.55195647999999997</v>
      </c>
      <c r="L21" s="127">
        <v>-0.47853395999999998</v>
      </c>
      <c r="M21" s="127">
        <v>-0.48343917999999997</v>
      </c>
      <c r="N21" s="217">
        <v>-0.12413533037967051</v>
      </c>
      <c r="O21" s="257">
        <v>-1.0250515971739991E-2</v>
      </c>
      <c r="P21" s="217"/>
      <c r="Q21" s="43"/>
      <c r="R21" s="128">
        <v>-0.59855899999999995</v>
      </c>
      <c r="S21" s="128">
        <v>-0.78618796000000002</v>
      </c>
      <c r="T21" s="128">
        <v>-0.43986632999999997</v>
      </c>
      <c r="U21" s="217">
        <v>-0.26512452406529685</v>
      </c>
      <c r="V21" s="233">
        <v>-0.44050742013398425</v>
      </c>
      <c r="W21" s="217"/>
      <c r="X21" s="217"/>
      <c r="Y21" s="43"/>
      <c r="Z21" s="128">
        <v>-1.8056229300000002</v>
      </c>
      <c r="AA21" s="128">
        <v>-1.7849991699999999</v>
      </c>
      <c r="AB21" s="128">
        <v>-1.4937412000000001</v>
      </c>
      <c r="AC21" s="217">
        <v>-0.17272805125486534</v>
      </c>
      <c r="AD21" s="233">
        <v>-0.16316980696411176</v>
      </c>
      <c r="AE21" s="217"/>
      <c r="AF21" s="273"/>
      <c r="AG21" s="273"/>
      <c r="AH21" s="273"/>
    </row>
    <row r="22" spans="2:34" s="16" customFormat="1" ht="15" customHeight="1">
      <c r="B22" s="29" t="s">
        <v>70</v>
      </c>
      <c r="C22" s="32"/>
      <c r="D22" s="129">
        <v>2.6159359999990965E-2</v>
      </c>
      <c r="E22" s="129">
        <v>-1.6074009799999902</v>
      </c>
      <c r="F22" s="129">
        <v>5.2848674900000008</v>
      </c>
      <c r="G22" s="222" t="s">
        <v>134</v>
      </c>
      <c r="H22" s="121" t="s">
        <v>134</v>
      </c>
      <c r="I22" s="222"/>
      <c r="J22" s="43"/>
      <c r="K22" s="129">
        <v>0.33841419000000017</v>
      </c>
      <c r="L22" s="129">
        <v>2.9738212258099979</v>
      </c>
      <c r="M22" s="129">
        <v>5.5706248200599902</v>
      </c>
      <c r="N22" s="222" t="s">
        <v>134</v>
      </c>
      <c r="O22" s="230">
        <v>0.87322115119502008</v>
      </c>
      <c r="P22" s="222"/>
      <c r="Q22" s="43"/>
      <c r="R22" s="129">
        <v>7.3272269999997863E-2</v>
      </c>
      <c r="S22" s="129">
        <v>2.2811617490399945</v>
      </c>
      <c r="T22" s="129">
        <v>4.6357097529700049</v>
      </c>
      <c r="U22" s="222" t="s">
        <v>134</v>
      </c>
      <c r="V22" s="230">
        <v>1.0321705617415775</v>
      </c>
      <c r="W22" s="222"/>
      <c r="X22" s="222"/>
      <c r="Y22" s="43"/>
      <c r="Z22" s="129">
        <v>0.4378458200000066</v>
      </c>
      <c r="AA22" s="129">
        <v>3.6475819948499923</v>
      </c>
      <c r="AB22" s="129">
        <v>15.49120206303</v>
      </c>
      <c r="AC22" s="222" t="s">
        <v>134</v>
      </c>
      <c r="AD22" s="230" t="s">
        <v>134</v>
      </c>
      <c r="AE22" s="222"/>
      <c r="AF22" s="273"/>
      <c r="AG22" s="273"/>
      <c r="AH22" s="273"/>
    </row>
    <row r="23" spans="2:34" s="16" customFormat="1" ht="15" customHeight="1">
      <c r="B23" s="29" t="s">
        <v>35</v>
      </c>
      <c r="C23" s="32"/>
      <c r="D23" s="121">
        <v>7.1242333801655551E-4</v>
      </c>
      <c r="E23" s="121">
        <v>-4.3093945640736812E-2</v>
      </c>
      <c r="F23" s="121">
        <v>8.3297030429326888E-2</v>
      </c>
      <c r="G23" s="225">
        <v>8.2584607091310342</v>
      </c>
      <c r="H23" s="130">
        <v>12.63909760700637</v>
      </c>
      <c r="I23" s="225"/>
      <c r="J23" s="43"/>
      <c r="K23" s="222">
        <v>9.3780592531036728E-3</v>
      </c>
      <c r="L23" s="222">
        <v>6.2187429863342608E-2</v>
      </c>
      <c r="M23" s="222">
        <v>8.9271612765358541E-2</v>
      </c>
      <c r="N23" s="225">
        <v>7.9893553512254867</v>
      </c>
      <c r="O23" s="225">
        <v>2.7084182902015934</v>
      </c>
      <c r="P23" s="225"/>
      <c r="Q23" s="43"/>
      <c r="R23" s="222">
        <v>1.9661731830235003E-3</v>
      </c>
      <c r="S23" s="222">
        <v>4.9167709005089821E-2</v>
      </c>
      <c r="T23" s="222">
        <v>7.662489904616003E-2</v>
      </c>
      <c r="U23" s="225">
        <v>7.4658725863136528</v>
      </c>
      <c r="V23" s="225">
        <v>2.7457190041070207</v>
      </c>
      <c r="W23" s="225"/>
      <c r="X23" s="225"/>
      <c r="Y23" s="43"/>
      <c r="Z23" s="222">
        <v>3.9778483890366527E-3</v>
      </c>
      <c r="AA23" s="222">
        <v>2.7734944838742052E-2</v>
      </c>
      <c r="AB23" s="222">
        <v>8.3131550318582492E-2</v>
      </c>
      <c r="AC23" s="225">
        <v>7.9153701929545832</v>
      </c>
      <c r="AD23" s="225">
        <v>5.5396605479840444</v>
      </c>
      <c r="AE23" s="225"/>
      <c r="AF23" s="273"/>
      <c r="AG23" s="273"/>
      <c r="AH23" s="273"/>
    </row>
    <row r="24" spans="2:34" s="16" customFormat="1" ht="15" customHeight="1">
      <c r="B24" s="195" t="s">
        <v>115</v>
      </c>
      <c r="C24" s="32"/>
      <c r="D24" s="128">
        <v>2.07838089</v>
      </c>
      <c r="E24" s="128">
        <v>2.1577295300000001</v>
      </c>
      <c r="F24" s="128">
        <v>2.7464733300000002</v>
      </c>
      <c r="G24" s="219">
        <v>0.32144850985422613</v>
      </c>
      <c r="H24" s="100">
        <v>0.27285338213821458</v>
      </c>
      <c r="I24" s="219"/>
      <c r="J24" s="43"/>
      <c r="K24" s="128">
        <v>1.9446137200000011</v>
      </c>
      <c r="L24" s="128">
        <v>2.4284154800000004</v>
      </c>
      <c r="M24" s="128">
        <v>2.6785717899999999</v>
      </c>
      <c r="N24" s="219">
        <v>0.3774312926271024</v>
      </c>
      <c r="O24" s="233">
        <v>0.10301215424635629</v>
      </c>
      <c r="P24" s="219"/>
      <c r="Q24" s="43"/>
      <c r="R24" s="128">
        <v>2.0970021499999998</v>
      </c>
      <c r="S24" s="128">
        <v>2.73491309</v>
      </c>
      <c r="T24" s="128">
        <v>3.0003007800000003</v>
      </c>
      <c r="U24" s="219">
        <v>0.43075713107876434</v>
      </c>
      <c r="V24" s="233">
        <v>9.7036973851333697E-2</v>
      </c>
      <c r="W24" s="219"/>
      <c r="X24" s="219"/>
      <c r="Y24" s="43"/>
      <c r="Z24" s="128">
        <v>6.1199967600000003</v>
      </c>
      <c r="AA24" s="128">
        <v>7.3210580999999992</v>
      </c>
      <c r="AB24" s="128">
        <v>8.4253458999999999</v>
      </c>
      <c r="AC24" s="219">
        <v>0.37669123537248406</v>
      </c>
      <c r="AD24" s="233">
        <v>0.15083718567948545</v>
      </c>
      <c r="AE24" s="219"/>
      <c r="AF24" s="273"/>
      <c r="AG24" s="273"/>
      <c r="AH24" s="273"/>
    </row>
    <row r="25" spans="2:34" s="16" customFormat="1" ht="15" customHeight="1">
      <c r="B25" s="29" t="s">
        <v>117</v>
      </c>
      <c r="C25" s="32"/>
      <c r="D25" s="129">
        <v>-2.0522215300000077</v>
      </c>
      <c r="E25" s="129">
        <v>-3.7651305099999948</v>
      </c>
      <c r="F25" s="129">
        <v>2.5383941599999975</v>
      </c>
      <c r="G25" s="222" t="s">
        <v>134</v>
      </c>
      <c r="H25" s="121">
        <v>1.6741849062756662</v>
      </c>
      <c r="I25" s="222"/>
      <c r="J25" s="43"/>
      <c r="K25" s="129">
        <v>-1.6061995299999976</v>
      </c>
      <c r="L25" s="129">
        <v>0.54540574580999635</v>
      </c>
      <c r="M25" s="129">
        <v>2.8920530300599911</v>
      </c>
      <c r="N25" s="222">
        <v>-2.8005565162006958</v>
      </c>
      <c r="O25" s="230" t="s">
        <v>134</v>
      </c>
      <c r="P25" s="222"/>
      <c r="Q25" s="43"/>
      <c r="R25" s="129">
        <v>-2.0237298800000012</v>
      </c>
      <c r="S25" s="129">
        <v>-0.45375134096000191</v>
      </c>
      <c r="T25" s="129">
        <v>1.6354089729699999</v>
      </c>
      <c r="U25" s="222">
        <v>1.8081162358338054</v>
      </c>
      <c r="V25" s="230" t="s">
        <v>134</v>
      </c>
      <c r="W25" s="222"/>
      <c r="X25" s="222"/>
      <c r="Y25" s="43"/>
      <c r="Z25" s="129">
        <v>-5.6821509399999917</v>
      </c>
      <c r="AA25" s="129">
        <v>-3.6734761051500011</v>
      </c>
      <c r="AB25" s="129">
        <v>7.0658561630299959</v>
      </c>
      <c r="AC25" s="222" t="s">
        <v>134</v>
      </c>
      <c r="AD25" s="230" t="s">
        <v>134</v>
      </c>
      <c r="AE25" s="222"/>
      <c r="AF25" s="273"/>
      <c r="AG25" s="273"/>
      <c r="AH25" s="273"/>
    </row>
    <row r="26" spans="2:34" s="80" customFormat="1" ht="15" customHeight="1">
      <c r="B26" s="84" t="s">
        <v>137</v>
      </c>
      <c r="C26" s="90"/>
      <c r="D26" s="222">
        <v>-5.5890148411602919E-2</v>
      </c>
      <c r="E26" s="222">
        <v>-0.10094203720606201</v>
      </c>
      <c r="F26" s="222">
        <v>4.0008703337828723E-2</v>
      </c>
      <c r="G26" s="225">
        <v>9.5898851749431628</v>
      </c>
      <c r="H26" s="225">
        <v>14.095074054389073</v>
      </c>
      <c r="I26" s="225"/>
      <c r="J26" s="167"/>
      <c r="K26" s="222">
        <v>-4.4510646449687108E-2</v>
      </c>
      <c r="L26" s="222">
        <v>1.1405319617148447E-2</v>
      </c>
      <c r="M26" s="222">
        <v>4.6346369848260044E-2</v>
      </c>
      <c r="N26" s="225">
        <v>9.0857016297947144</v>
      </c>
      <c r="O26" s="225">
        <v>3.4941050231111594</v>
      </c>
      <c r="P26" s="225"/>
      <c r="Q26" s="167"/>
      <c r="R26" s="222">
        <v>-5.4304355791617825E-2</v>
      </c>
      <c r="S26" s="222">
        <v>-9.7800666271822181E-3</v>
      </c>
      <c r="T26" s="222">
        <v>2.7032116791333837E-2</v>
      </c>
      <c r="U26" s="225">
        <v>8.1336472582951664</v>
      </c>
      <c r="V26" s="225">
        <v>3.6812183418516051</v>
      </c>
      <c r="W26" s="225"/>
      <c r="X26" s="225"/>
      <c r="Y26" s="167"/>
      <c r="Z26" s="222">
        <v>-5.1622589346500394E-2</v>
      </c>
      <c r="AA26" s="222">
        <v>-2.7931834647342117E-2</v>
      </c>
      <c r="AB26" s="222">
        <v>3.7918011447453985E-2</v>
      </c>
      <c r="AC26" s="225">
        <v>8.9540600793954379</v>
      </c>
      <c r="AD26" s="225">
        <v>6.5849846094796103</v>
      </c>
      <c r="AE26" s="225"/>
      <c r="AF26" s="285"/>
      <c r="AG26" s="285"/>
      <c r="AH26" s="285"/>
    </row>
    <row r="27" spans="2:34" s="16" customFormat="1" ht="15" customHeight="1">
      <c r="B27" s="195" t="s">
        <v>17</v>
      </c>
      <c r="C27" s="32"/>
      <c r="D27" s="128">
        <v>0.22823464000000002</v>
      </c>
      <c r="E27" s="128">
        <v>3.7570539999999999E-2</v>
      </c>
      <c r="F27" s="128">
        <v>0.29321118999999995</v>
      </c>
      <c r="G27" s="219">
        <v>0.28469188550870261</v>
      </c>
      <c r="H27" s="100" t="s">
        <v>134</v>
      </c>
      <c r="I27" s="219"/>
      <c r="J27" s="43"/>
      <c r="K27" s="128">
        <v>0.37864118000000002</v>
      </c>
      <c r="L27" s="128">
        <v>0.19994717581000004</v>
      </c>
      <c r="M27" s="128">
        <v>0.13095771006000001</v>
      </c>
      <c r="N27" s="219">
        <v>-0.65413769822923118</v>
      </c>
      <c r="O27" s="233">
        <v>-0.34503846063600979</v>
      </c>
      <c r="P27" s="219"/>
      <c r="Q27" s="43"/>
      <c r="R27" s="128">
        <v>1.4679881600000002</v>
      </c>
      <c r="S27" s="128">
        <v>0.16571226904</v>
      </c>
      <c r="T27" s="128">
        <v>0.35175917296999998</v>
      </c>
      <c r="U27" s="219">
        <v>-0.76038010213243146</v>
      </c>
      <c r="V27" s="233">
        <v>1.1227104969825232</v>
      </c>
      <c r="W27" s="219"/>
      <c r="X27" s="219"/>
      <c r="Y27" s="43"/>
      <c r="Z27" s="128">
        <v>2.0748639799999995</v>
      </c>
      <c r="AA27" s="128">
        <v>0.40322998485000006</v>
      </c>
      <c r="AB27" s="128">
        <v>0.77592807303</v>
      </c>
      <c r="AC27" s="219">
        <v>-0.62603424585451606</v>
      </c>
      <c r="AD27" s="233">
        <v>0.92428168088402995</v>
      </c>
      <c r="AE27" s="219"/>
      <c r="AF27" s="273"/>
      <c r="AG27" s="273"/>
      <c r="AH27" s="273"/>
    </row>
    <row r="28" spans="2:34" s="16" customFormat="1" ht="15" customHeight="1">
      <c r="B28" s="84" t="s">
        <v>18</v>
      </c>
      <c r="C28" s="32"/>
      <c r="D28" s="120">
        <v>-2.2804561700000083</v>
      </c>
      <c r="E28" s="120">
        <v>-3.8027010499999951</v>
      </c>
      <c r="F28" s="120">
        <v>2.2451829699999983</v>
      </c>
      <c r="G28" s="222">
        <v>1.984532392920312</v>
      </c>
      <c r="H28" s="121">
        <v>1.590417953049452</v>
      </c>
      <c r="I28" s="222"/>
      <c r="J28" s="43"/>
      <c r="K28" s="120">
        <v>-1.9848407099999976</v>
      </c>
      <c r="L28" s="120">
        <v>0.34545856999999464</v>
      </c>
      <c r="M28" s="120">
        <v>2.7610953199999901</v>
      </c>
      <c r="N28" s="222">
        <v>-2.3910916407997265</v>
      </c>
      <c r="O28" s="222" t="s">
        <v>134</v>
      </c>
      <c r="P28" s="222"/>
      <c r="Q28" s="43"/>
      <c r="R28" s="120">
        <v>-3.4917180400000016</v>
      </c>
      <c r="S28" s="120">
        <v>-0.61946361000000205</v>
      </c>
      <c r="T28" s="120">
        <v>1.2836498000000001</v>
      </c>
      <c r="U28" s="222">
        <v>1.3676269920122186</v>
      </c>
      <c r="V28" s="222" t="s">
        <v>134</v>
      </c>
      <c r="W28" s="222"/>
      <c r="X28" s="222"/>
      <c r="Y28" s="43"/>
      <c r="Z28" s="120">
        <v>-7.7570149199999889</v>
      </c>
      <c r="AA28" s="120">
        <v>-4.0767060900000027</v>
      </c>
      <c r="AB28" s="120">
        <v>6.2899280899999939</v>
      </c>
      <c r="AC28" s="222">
        <v>1.810869665054093</v>
      </c>
      <c r="AD28" s="222" t="s">
        <v>134</v>
      </c>
      <c r="AE28" s="222"/>
      <c r="AF28" s="273"/>
      <c r="AG28" s="273"/>
      <c r="AH28" s="273"/>
    </row>
    <row r="29" spans="2:34" ht="6" customHeight="1">
      <c r="B29" s="32"/>
      <c r="D29" s="126"/>
      <c r="E29" s="126"/>
      <c r="F29" s="126"/>
      <c r="G29" s="8"/>
      <c r="H29" s="8"/>
      <c r="J29" s="64"/>
      <c r="K29" s="126"/>
      <c r="L29" s="126"/>
      <c r="M29" s="126"/>
      <c r="N29" s="8"/>
      <c r="O29" s="8"/>
      <c r="Q29" s="64"/>
      <c r="X29" s="8"/>
      <c r="Y29" s="64"/>
      <c r="Z29" s="293"/>
      <c r="AA29" s="293"/>
      <c r="AB29" s="293"/>
      <c r="AC29" s="42"/>
      <c r="AD29" s="42"/>
      <c r="AF29" s="273"/>
      <c r="AG29" s="273"/>
      <c r="AH29" s="273"/>
    </row>
    <row r="30" spans="2:34" ht="15" customHeight="1">
      <c r="B30" s="15" t="s">
        <v>116</v>
      </c>
      <c r="C30" s="81"/>
      <c r="D30" s="152"/>
      <c r="E30" s="152"/>
      <c r="F30" s="152"/>
      <c r="G30" s="22"/>
      <c r="H30" s="22"/>
      <c r="I30" s="81"/>
      <c r="J30" s="43"/>
      <c r="K30" s="152"/>
      <c r="L30" s="152"/>
      <c r="M30" s="152"/>
      <c r="N30" s="22"/>
      <c r="O30" s="22"/>
      <c r="P30" s="81"/>
      <c r="Q30" s="43"/>
      <c r="R30" s="153"/>
      <c r="S30" s="153"/>
      <c r="T30" s="153"/>
      <c r="U30" s="23"/>
      <c r="V30" s="23"/>
      <c r="W30" s="81"/>
      <c r="X30" s="22"/>
      <c r="Y30" s="43"/>
      <c r="Z30" s="153"/>
      <c r="AA30" s="153"/>
      <c r="AB30" s="153"/>
      <c r="AC30" s="23"/>
      <c r="AD30" s="23"/>
      <c r="AE30" s="81"/>
      <c r="AF30" s="273"/>
      <c r="AG30" s="273"/>
      <c r="AH30" s="273"/>
    </row>
    <row r="31" spans="2:34" ht="15" customHeight="1">
      <c r="B31" s="21"/>
      <c r="C31" s="21"/>
      <c r="D31" s="126"/>
      <c r="E31" s="126"/>
      <c r="F31" s="126"/>
      <c r="G31" s="8"/>
      <c r="H31" s="8"/>
      <c r="I31" s="21"/>
      <c r="J31" s="43"/>
      <c r="K31" s="126"/>
      <c r="L31" s="126"/>
      <c r="M31" s="126"/>
      <c r="N31" s="8"/>
      <c r="O31" s="8"/>
      <c r="P31" s="21"/>
      <c r="Q31" s="43"/>
      <c r="W31" s="21"/>
      <c r="X31" s="8"/>
      <c r="Y31" s="43"/>
      <c r="Z31" s="293"/>
      <c r="AA31" s="293"/>
      <c r="AB31" s="293"/>
      <c r="AC31" s="42"/>
      <c r="AD31" s="42"/>
      <c r="AE31" s="21"/>
      <c r="AF31" s="273"/>
      <c r="AG31" s="273"/>
      <c r="AH31" s="273"/>
    </row>
    <row r="32" spans="2:34" ht="29.15" customHeight="1" thickBot="1">
      <c r="B32" s="21"/>
      <c r="C32" s="21"/>
      <c r="D32" s="190" t="s">
        <v>81</v>
      </c>
      <c r="E32" s="190"/>
      <c r="F32" s="190"/>
      <c r="G32" s="190"/>
      <c r="H32" s="190"/>
      <c r="I32" s="190"/>
      <c r="J32" s="190"/>
      <c r="K32" s="190"/>
      <c r="L32" s="190"/>
      <c r="M32" s="190"/>
      <c r="N32" s="190"/>
      <c r="O32" s="190"/>
      <c r="P32" s="190"/>
      <c r="Q32" s="190"/>
      <c r="R32" s="290"/>
      <c r="S32" s="290"/>
      <c r="T32" s="290"/>
      <c r="U32" s="290"/>
      <c r="V32" s="290"/>
      <c r="W32" s="190"/>
      <c r="X32" s="190"/>
      <c r="Y32" s="190"/>
      <c r="Z32" s="290"/>
      <c r="AA32" s="290"/>
      <c r="AB32" s="290"/>
      <c r="AC32" s="290"/>
      <c r="AD32" s="290"/>
      <c r="AE32" s="190"/>
      <c r="AF32" s="273"/>
      <c r="AG32" s="273"/>
      <c r="AH32" s="273"/>
    </row>
    <row r="33" spans="2:34" ht="15" customHeight="1">
      <c r="D33" s="98" t="s">
        <v>146</v>
      </c>
      <c r="E33" s="98" t="s">
        <v>96</v>
      </c>
      <c r="F33" s="98" t="s">
        <v>130</v>
      </c>
      <c r="G33" s="149" t="s">
        <v>153</v>
      </c>
      <c r="H33" s="149" t="s">
        <v>148</v>
      </c>
      <c r="I33" s="149"/>
      <c r="J33" s="169"/>
      <c r="K33" s="98" t="s">
        <v>155</v>
      </c>
      <c r="L33" s="98" t="s">
        <v>156</v>
      </c>
      <c r="M33" s="184" t="s">
        <v>157</v>
      </c>
      <c r="N33" s="149" t="s">
        <v>153</v>
      </c>
      <c r="O33" s="149" t="s">
        <v>148</v>
      </c>
      <c r="P33" s="149"/>
      <c r="Q33" s="169"/>
      <c r="R33" s="149" t="s">
        <v>164</v>
      </c>
      <c r="S33" s="149" t="s">
        <v>165</v>
      </c>
      <c r="T33" s="292" t="s">
        <v>166</v>
      </c>
      <c r="U33" s="149" t="s">
        <v>153</v>
      </c>
      <c r="V33" s="149" t="s">
        <v>148</v>
      </c>
      <c r="W33" s="149"/>
      <c r="X33" s="149"/>
      <c r="Y33" s="169"/>
      <c r="Z33" s="149" t="s">
        <v>167</v>
      </c>
      <c r="AA33" s="149" t="s">
        <v>168</v>
      </c>
      <c r="AB33" s="292" t="s">
        <v>169</v>
      </c>
      <c r="AC33" s="149" t="s">
        <v>153</v>
      </c>
      <c r="AD33" s="149" t="s">
        <v>148</v>
      </c>
      <c r="AE33" s="149"/>
      <c r="AF33" s="273"/>
      <c r="AG33" s="273"/>
      <c r="AH33" s="273"/>
    </row>
    <row r="34" spans="2:34" s="16" customFormat="1" ht="15" customHeight="1">
      <c r="B34" s="29" t="s">
        <v>82</v>
      </c>
      <c r="C34" s="32"/>
      <c r="D34" s="120">
        <v>8.988747</v>
      </c>
      <c r="E34" s="120">
        <v>9.719106</v>
      </c>
      <c r="F34" s="120">
        <v>18.197366000000002</v>
      </c>
      <c r="G34" s="222">
        <v>1.0244608063838045</v>
      </c>
      <c r="H34" s="121">
        <v>0.87232920394118574</v>
      </c>
      <c r="I34" s="222"/>
      <c r="J34" s="32"/>
      <c r="K34" s="120">
        <v>8.6864539999999995</v>
      </c>
      <c r="L34" s="120">
        <v>13.947164000000001</v>
      </c>
      <c r="M34" s="120">
        <v>18.352864</v>
      </c>
      <c r="N34" s="222">
        <v>1.1128142738106943</v>
      </c>
      <c r="O34" s="222">
        <v>0.31588500715987855</v>
      </c>
      <c r="P34" s="222"/>
      <c r="Q34" s="32"/>
      <c r="R34" s="120">
        <v>9.4005390000000002</v>
      </c>
      <c r="S34" s="120">
        <v>12.765013999999999</v>
      </c>
      <c r="T34" s="120">
        <v>17.470655999999998</v>
      </c>
      <c r="U34" s="222">
        <v>0.85847385984995084</v>
      </c>
      <c r="V34" s="222">
        <v>0.36863586675267257</v>
      </c>
      <c r="W34" s="222"/>
      <c r="X34" s="222"/>
      <c r="Y34" s="90"/>
      <c r="Z34" s="120">
        <v>27.075740000000003</v>
      </c>
      <c r="AA34" s="120">
        <v>36.431283999999998</v>
      </c>
      <c r="AB34" s="120">
        <v>54.020885999999997</v>
      </c>
      <c r="AC34" s="222">
        <v>0.99517671539171193</v>
      </c>
      <c r="AD34" s="222">
        <v>0.48281586781294883</v>
      </c>
      <c r="AE34" s="222"/>
      <c r="AF34" s="273"/>
      <c r="AG34" s="273"/>
      <c r="AH34" s="273"/>
    </row>
    <row r="35" spans="2:34" ht="15" customHeight="1">
      <c r="B35" s="40" t="s">
        <v>83</v>
      </c>
      <c r="D35" s="204">
        <v>4.8905959999999995</v>
      </c>
      <c r="E35" s="204">
        <v>5.609826</v>
      </c>
      <c r="F35" s="204">
        <v>8.4660319999999984</v>
      </c>
      <c r="G35" s="232">
        <v>0.73108390061252226</v>
      </c>
      <c r="H35" s="178">
        <v>0.50914342084763398</v>
      </c>
      <c r="I35" s="232"/>
      <c r="K35" s="204">
        <v>4.9304420000000002</v>
      </c>
      <c r="L35" s="204">
        <v>6.7746300000000002</v>
      </c>
      <c r="M35" s="204">
        <v>7.7099500000000001</v>
      </c>
      <c r="N35" s="232">
        <v>0.56374418358435197</v>
      </c>
      <c r="O35" s="274">
        <v>0.13806215247179546</v>
      </c>
      <c r="P35" s="232"/>
      <c r="R35" s="204">
        <v>5.642531</v>
      </c>
      <c r="S35" s="204">
        <v>7.351521</v>
      </c>
      <c r="T35" s="204">
        <v>7.7412229999999997</v>
      </c>
      <c r="U35" s="232">
        <v>0.37194159854859454</v>
      </c>
      <c r="V35" s="274">
        <v>5.3009710507526231E-2</v>
      </c>
      <c r="W35" s="232"/>
      <c r="X35" s="232"/>
      <c r="Y35" s="58"/>
      <c r="Z35" s="204">
        <v>15.463569</v>
      </c>
      <c r="AA35" s="204">
        <v>19.735976999999998</v>
      </c>
      <c r="AB35" s="204">
        <v>23.917205000000003</v>
      </c>
      <c r="AC35" s="232">
        <v>0.54668078242480789</v>
      </c>
      <c r="AD35" s="274">
        <v>0.21185817150070685</v>
      </c>
      <c r="AE35" s="232"/>
      <c r="AF35" s="273"/>
      <c r="AG35" s="273"/>
      <c r="AH35" s="273"/>
    </row>
    <row r="36" spans="2:34" ht="15" customHeight="1">
      <c r="B36" s="34" t="s">
        <v>79</v>
      </c>
      <c r="D36" s="202">
        <v>4.0845909999999996</v>
      </c>
      <c r="E36" s="202">
        <v>4.0978570000000003</v>
      </c>
      <c r="F36" s="202">
        <v>9.7204770000000007</v>
      </c>
      <c r="G36" s="217">
        <v>1.3797920036547113</v>
      </c>
      <c r="H36" s="95">
        <v>1.3720878986260381</v>
      </c>
      <c r="I36" s="217"/>
      <c r="K36" s="202">
        <v>3.740936</v>
      </c>
      <c r="L36" s="202">
        <v>7.1635270000000002</v>
      </c>
      <c r="M36" s="202">
        <v>10.63105</v>
      </c>
      <c r="N36" s="217">
        <v>1.8418155242431307</v>
      </c>
      <c r="O36" s="261">
        <v>0.48405247861842349</v>
      </c>
      <c r="P36" s="217"/>
      <c r="R36" s="202">
        <v>3.7434569999999998</v>
      </c>
      <c r="S36" s="202">
        <v>5.4034740000000001</v>
      </c>
      <c r="T36" s="202">
        <v>9.7156129999999994</v>
      </c>
      <c r="U36" s="217">
        <v>1.5953585148700786</v>
      </c>
      <c r="V36" s="261">
        <v>0.7980308594063743</v>
      </c>
      <c r="W36" s="217"/>
      <c r="X36" s="217"/>
      <c r="Y36" s="58"/>
      <c r="Z36" s="202">
        <v>11.568984</v>
      </c>
      <c r="AA36" s="202">
        <v>16.664857999999999</v>
      </c>
      <c r="AB36" s="202">
        <v>30.067139999999998</v>
      </c>
      <c r="AC36" s="217">
        <v>1.5989438657707535</v>
      </c>
      <c r="AD36" s="261">
        <v>0.80422419440957738</v>
      </c>
      <c r="AE36" s="217"/>
      <c r="AF36" s="273"/>
      <c r="AG36" s="273"/>
      <c r="AH36" s="273"/>
    </row>
    <row r="37" spans="2:34" ht="15" customHeight="1">
      <c r="B37" s="41" t="s">
        <v>80</v>
      </c>
      <c r="D37" s="203">
        <v>1.3560000000000001E-2</v>
      </c>
      <c r="E37" s="203">
        <v>1.1423000000000001E-2</v>
      </c>
      <c r="F37" s="203">
        <v>1.0856999999999999E-2</v>
      </c>
      <c r="G37" s="224">
        <v>-0.19933628318584085</v>
      </c>
      <c r="H37" s="124">
        <v>-4.9549155213166482E-2</v>
      </c>
      <c r="I37" s="224"/>
      <c r="K37" s="203">
        <v>1.5076000000000001E-2</v>
      </c>
      <c r="L37" s="203">
        <v>9.0069999999999994E-3</v>
      </c>
      <c r="M37" s="203">
        <v>1.1864000000000001E-2</v>
      </c>
      <c r="N37" s="224">
        <v>-0.21305386044043506</v>
      </c>
      <c r="O37" s="208">
        <v>0.31719773509492633</v>
      </c>
      <c r="P37" s="224"/>
      <c r="R37" s="203">
        <v>1.4551E-2</v>
      </c>
      <c r="S37" s="203">
        <v>1.0019E-2</v>
      </c>
      <c r="T37" s="203">
        <v>1.3820000000000001E-2</v>
      </c>
      <c r="U37" s="224">
        <v>-5.0237097106727968E-2</v>
      </c>
      <c r="V37" s="208">
        <v>0.37937917955883815</v>
      </c>
      <c r="W37" s="224"/>
      <c r="X37" s="224"/>
      <c r="Y37" s="58"/>
      <c r="Z37" s="203">
        <v>4.3186999999999996E-2</v>
      </c>
      <c r="AA37" s="203">
        <v>3.0449E-2</v>
      </c>
      <c r="AB37" s="203">
        <v>3.6540999999999997E-2</v>
      </c>
      <c r="AC37" s="224">
        <v>-0.15388890175284231</v>
      </c>
      <c r="AD37" s="208">
        <v>0.2000722519622975</v>
      </c>
      <c r="AE37" s="224"/>
      <c r="AF37" s="273"/>
      <c r="AG37" s="273"/>
      <c r="AH37" s="273"/>
    </row>
    <row r="38" spans="2:34" ht="15" customHeight="1">
      <c r="D38" s="126"/>
      <c r="E38" s="126"/>
      <c r="F38" s="126"/>
      <c r="G38" s="8"/>
      <c r="H38" s="8"/>
      <c r="K38" s="126"/>
      <c r="L38" s="126"/>
      <c r="M38" s="126"/>
      <c r="N38" s="8"/>
      <c r="O38" s="8"/>
      <c r="Z38" s="293"/>
      <c r="AA38" s="293"/>
      <c r="AB38" s="293"/>
      <c r="AC38" s="42"/>
      <c r="AD38" s="42"/>
    </row>
    <row r="39" spans="2:34" ht="15" customHeight="1">
      <c r="C39" s="17"/>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E39" s="17"/>
    </row>
    <row r="40" spans="2:34" ht="15" customHeight="1">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row>
    <row r="41" spans="2:34" ht="15" customHeight="1">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row>
    <row r="42" spans="2:34" ht="15" customHeight="1">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row>
    <row r="43" spans="2:34" ht="15" customHeight="1">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row>
    <row r="44" spans="2:34" ht="15" customHeight="1">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row>
    <row r="45" spans="2:34" ht="15" customHeight="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row>
  </sheetData>
  <phoneticPr fontId="26" type="noConversion"/>
  <pageMargins left="0.51181102362204722" right="7.874015748031496E-2" top="0.74803149606299213" bottom="0.74803149606299213" header="0.31496062992125984" footer="0.31496062992125984"/>
  <pageSetup paperSize="9" scale="58"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41"/>
  <sheetViews>
    <sheetView showGridLines="0" zoomScale="80" zoomScaleNormal="80" workbookViewId="0">
      <pane xSplit="2" topLeftCell="C1" activePane="topRight" state="frozen"/>
      <selection activeCell="B27" sqref="B27:O27"/>
      <selection pane="topRight"/>
    </sheetView>
  </sheetViews>
  <sheetFormatPr defaultColWidth="9.08984375" defaultRowHeight="15" customHeight="1"/>
  <cols>
    <col min="1" max="1" width="1.90625" style="8" customWidth="1"/>
    <col min="2" max="2" width="43.54296875" style="8" customWidth="1"/>
    <col min="3" max="3" width="1.90625" style="15" customWidth="1"/>
    <col min="4" max="5" width="12" style="126" customWidth="1"/>
    <col min="6" max="6" width="12" style="8" customWidth="1"/>
    <col min="7" max="7" width="1.90625" style="15" customWidth="1"/>
    <col min="8" max="8" width="3.36328125" style="15" customWidth="1"/>
    <col min="9" max="10" width="12" style="126" customWidth="1"/>
    <col min="11" max="11" width="12" style="8" customWidth="1"/>
    <col min="12" max="12" width="1.90625" style="15" customWidth="1"/>
    <col min="13" max="13" width="3.36328125" style="15" customWidth="1"/>
    <col min="14" max="15" width="12" style="293" customWidth="1"/>
    <col min="16" max="16" width="12" style="42" customWidth="1"/>
    <col min="17" max="17" width="1.90625" style="58" customWidth="1"/>
    <col min="18" max="18" width="3.36328125" style="15" customWidth="1"/>
    <col min="19" max="20" width="12" style="293" customWidth="1"/>
    <col min="21" max="21" width="12" style="42" customWidth="1"/>
    <col min="22" max="22" width="1.90625" style="15" customWidth="1"/>
    <col min="23" max="16384" width="9.08984375" style="8"/>
  </cols>
  <sheetData>
    <row r="1" spans="1:25" ht="15" customHeight="1">
      <c r="D1" s="186"/>
      <c r="I1" s="186"/>
      <c r="N1" s="186"/>
      <c r="S1" s="186"/>
    </row>
    <row r="2" spans="1:25" ht="15" customHeight="1">
      <c r="B2" s="80" t="s">
        <v>107</v>
      </c>
      <c r="C2" s="10"/>
      <c r="G2" s="10"/>
      <c r="H2" s="10"/>
      <c r="I2" s="8"/>
      <c r="J2" s="8"/>
      <c r="L2" s="10"/>
      <c r="M2" s="10"/>
      <c r="N2" s="42"/>
      <c r="O2" s="42"/>
      <c r="Q2" s="90"/>
      <c r="R2" s="10"/>
      <c r="V2" s="10"/>
    </row>
    <row r="3" spans="1:25" ht="15" customHeight="1">
      <c r="B3" s="11" t="s">
        <v>12</v>
      </c>
      <c r="C3" s="12"/>
      <c r="D3" s="154"/>
      <c r="E3" s="154"/>
      <c r="F3" s="13"/>
      <c r="G3" s="12"/>
      <c r="H3" s="12"/>
      <c r="I3" s="154"/>
      <c r="J3" s="154"/>
      <c r="K3" s="13"/>
      <c r="L3" s="12"/>
      <c r="M3" s="12"/>
      <c r="N3" s="298"/>
      <c r="O3" s="298"/>
      <c r="P3" s="295"/>
      <c r="Q3" s="91"/>
      <c r="R3" s="12"/>
      <c r="S3" s="42"/>
      <c r="T3" s="42"/>
      <c r="U3" s="295"/>
      <c r="V3" s="12"/>
    </row>
    <row r="4" spans="1:25" ht="15" customHeight="1">
      <c r="B4" s="12"/>
      <c r="C4" s="12"/>
      <c r="D4" s="182"/>
      <c r="E4" s="182"/>
      <c r="G4" s="12"/>
      <c r="H4" s="12"/>
      <c r="I4" s="182"/>
      <c r="J4" s="182"/>
      <c r="L4" s="12"/>
      <c r="M4" s="12"/>
      <c r="N4" s="294"/>
      <c r="O4" s="294"/>
      <c r="Q4" s="91"/>
      <c r="R4" s="12"/>
      <c r="S4" s="294"/>
      <c r="T4" s="294"/>
      <c r="V4" s="12"/>
    </row>
    <row r="5" spans="1:25" ht="29.15" customHeight="1" thickBot="1">
      <c r="B5" s="12"/>
      <c r="C5" s="12"/>
      <c r="D5" s="190"/>
      <c r="E5" s="190"/>
      <c r="F5" s="190"/>
      <c r="G5" s="190"/>
      <c r="H5" s="190"/>
      <c r="I5" s="190"/>
      <c r="J5" s="190"/>
      <c r="K5" s="190"/>
      <c r="L5" s="190"/>
      <c r="M5" s="190"/>
      <c r="N5" s="290"/>
      <c r="O5" s="290"/>
      <c r="P5" s="290"/>
      <c r="Q5" s="290"/>
      <c r="R5" s="190"/>
      <c r="S5" s="290"/>
      <c r="T5" s="290"/>
      <c r="U5" s="290"/>
      <c r="V5" s="190"/>
    </row>
    <row r="6" spans="1:25" ht="15" customHeight="1">
      <c r="B6" s="14"/>
      <c r="D6" s="185" t="s">
        <v>96</v>
      </c>
      <c r="E6" s="185" t="s">
        <v>130</v>
      </c>
      <c r="F6" s="149" t="s">
        <v>148</v>
      </c>
      <c r="G6" s="149"/>
      <c r="I6" s="98" t="s">
        <v>156</v>
      </c>
      <c r="J6" s="184" t="s">
        <v>157</v>
      </c>
      <c r="K6" s="149" t="s">
        <v>148</v>
      </c>
      <c r="L6" s="149"/>
      <c r="N6" s="149" t="s">
        <v>165</v>
      </c>
      <c r="O6" s="292" t="s">
        <v>166</v>
      </c>
      <c r="P6" s="149" t="s">
        <v>148</v>
      </c>
      <c r="Q6" s="149"/>
      <c r="R6" s="149"/>
      <c r="S6" s="149" t="s">
        <v>168</v>
      </c>
      <c r="T6" s="292" t="s">
        <v>169</v>
      </c>
      <c r="U6" s="149" t="s">
        <v>148</v>
      </c>
      <c r="V6" s="149"/>
    </row>
    <row r="7" spans="1:25" s="9" customFormat="1" ht="15" customHeight="1">
      <c r="B7" s="18" t="s">
        <v>89</v>
      </c>
      <c r="C7" s="10"/>
      <c r="D7" s="115">
        <v>19.474006870000004</v>
      </c>
      <c r="E7" s="115">
        <v>21.166227499999994</v>
      </c>
      <c r="F7" s="147">
        <v>8.6896376349074822E-2</v>
      </c>
      <c r="G7" s="227"/>
      <c r="H7" s="10"/>
      <c r="I7" s="115">
        <v>18.926451759999996</v>
      </c>
      <c r="J7" s="115">
        <v>24.513725730000004</v>
      </c>
      <c r="K7" s="276">
        <v>0.29520979636597294</v>
      </c>
      <c r="L7" s="227"/>
      <c r="M7" s="10"/>
      <c r="N7" s="129">
        <v>21.330330130000004</v>
      </c>
      <c r="O7" s="129">
        <v>26.399616190000003</v>
      </c>
      <c r="P7" s="279">
        <v>0.23765624015684184</v>
      </c>
      <c r="Q7" s="222"/>
      <c r="R7" s="10"/>
      <c r="S7" s="129">
        <v>59.730788759999996</v>
      </c>
      <c r="T7" s="129">
        <v>72.07956935</v>
      </c>
      <c r="U7" s="230">
        <v>0.20674062483282718</v>
      </c>
      <c r="V7" s="115"/>
      <c r="W7" s="212"/>
      <c r="X7" s="286"/>
      <c r="Y7" s="286"/>
    </row>
    <row r="8" spans="1:25" s="157" customFormat="1" ht="15" customHeight="1">
      <c r="B8" s="158" t="s">
        <v>90</v>
      </c>
      <c r="C8" s="159"/>
      <c r="D8" s="128">
        <v>10.425650950000001</v>
      </c>
      <c r="E8" s="128">
        <v>11.558458119999997</v>
      </c>
      <c r="F8" s="95">
        <v>0.10865577367137889</v>
      </c>
      <c r="G8" s="217"/>
      <c r="H8" s="159"/>
      <c r="I8" s="128">
        <v>10.957420570000004</v>
      </c>
      <c r="J8" s="128">
        <v>14.182696360000001</v>
      </c>
      <c r="K8" s="277">
        <v>0.29434626237039629</v>
      </c>
      <c r="L8" s="217"/>
      <c r="M8" s="159"/>
      <c r="N8" s="128">
        <v>11.439044000000001</v>
      </c>
      <c r="O8" s="128">
        <v>14.70603225</v>
      </c>
      <c r="P8" s="277">
        <v>0.28559976253260322</v>
      </c>
      <c r="Q8" s="217"/>
      <c r="R8" s="159"/>
      <c r="S8" s="128">
        <v>32.822039430000004</v>
      </c>
      <c r="T8" s="128">
        <v>40.447133480000005</v>
      </c>
      <c r="U8" s="233">
        <v>0.23231627840378843</v>
      </c>
      <c r="V8" s="128"/>
      <c r="W8" s="212"/>
      <c r="X8" s="286"/>
      <c r="Y8" s="286"/>
    </row>
    <row r="9" spans="1:25" s="157" customFormat="1" ht="15" customHeight="1">
      <c r="B9" s="158" t="s">
        <v>145</v>
      </c>
      <c r="C9" s="159"/>
      <c r="D9" s="128">
        <v>8.0993885999999993</v>
      </c>
      <c r="E9" s="128">
        <v>8.7751840899999998</v>
      </c>
      <c r="F9" s="95">
        <v>8.343783998708254E-2</v>
      </c>
      <c r="G9" s="217"/>
      <c r="H9" s="159"/>
      <c r="I9" s="128">
        <v>7.0733580999999992</v>
      </c>
      <c r="J9" s="128">
        <v>9.3601922300000009</v>
      </c>
      <c r="K9" s="277">
        <v>0.32330246789003958</v>
      </c>
      <c r="L9" s="217"/>
      <c r="M9" s="159"/>
      <c r="N9" s="128">
        <v>9.076831300000002</v>
      </c>
      <c r="O9" s="128">
        <v>10.66126616</v>
      </c>
      <c r="P9" s="277">
        <v>0.17455814784174706</v>
      </c>
      <c r="Q9" s="217"/>
      <c r="R9" s="159"/>
      <c r="S9" s="128">
        <v>24.249578</v>
      </c>
      <c r="T9" s="128">
        <v>28.796642480000003</v>
      </c>
      <c r="U9" s="233">
        <v>0.1875110766876027</v>
      </c>
      <c r="V9" s="128"/>
      <c r="W9" s="212"/>
      <c r="X9" s="286"/>
      <c r="Y9" s="286"/>
    </row>
    <row r="10" spans="1:25" s="157" customFormat="1" ht="15" customHeight="1">
      <c r="B10" s="158" t="s">
        <v>33</v>
      </c>
      <c r="C10" s="159"/>
      <c r="D10" s="128">
        <v>0.94904340999999992</v>
      </c>
      <c r="E10" s="128">
        <v>0.83263847000000002</v>
      </c>
      <c r="F10" s="95">
        <v>-0.12265502164964182</v>
      </c>
      <c r="G10" s="217"/>
      <c r="H10" s="159"/>
      <c r="I10" s="128">
        <v>0.89567308999999995</v>
      </c>
      <c r="J10" s="128">
        <v>0.97083713999999999</v>
      </c>
      <c r="K10" s="277">
        <v>8.3919066944391663E-2</v>
      </c>
      <c r="L10" s="217"/>
      <c r="M10" s="159"/>
      <c r="N10" s="128">
        <v>0.81445482999999874</v>
      </c>
      <c r="O10" s="128">
        <v>1.032317780000003</v>
      </c>
      <c r="P10" s="277">
        <v>0.26749543618030303</v>
      </c>
      <c r="Q10" s="217"/>
      <c r="R10" s="159"/>
      <c r="S10" s="128">
        <v>2.6591713299999902</v>
      </c>
      <c r="T10" s="128">
        <v>2.8357933899999987</v>
      </c>
      <c r="U10" s="233">
        <v>6.6419962492604512E-2</v>
      </c>
      <c r="V10" s="128"/>
      <c r="W10" s="212"/>
      <c r="X10" s="286"/>
      <c r="Y10" s="286"/>
    </row>
    <row r="11" spans="1:25" s="9" customFormat="1" ht="15" customHeight="1">
      <c r="A11" s="8"/>
      <c r="B11" s="19" t="s">
        <v>69</v>
      </c>
      <c r="C11" s="10"/>
      <c r="D11" s="115">
        <v>16.896299880000001</v>
      </c>
      <c r="E11" s="115">
        <v>17.80095094999999</v>
      </c>
      <c r="F11" s="121">
        <v>5.3541371568032847E-2</v>
      </c>
      <c r="G11" s="222"/>
      <c r="H11" s="10"/>
      <c r="I11" s="115">
        <v>20.648754530000001</v>
      </c>
      <c r="J11" s="115">
        <v>21.672200955000001</v>
      </c>
      <c r="K11" s="276">
        <v>4.9564559620923453E-2</v>
      </c>
      <c r="L11" s="222"/>
      <c r="M11" s="10"/>
      <c r="N11" s="129">
        <v>16.976968329999998</v>
      </c>
      <c r="O11" s="129">
        <v>21.219403260000007</v>
      </c>
      <c r="P11" s="279">
        <v>0.24989355269652025</v>
      </c>
      <c r="Q11" s="222"/>
      <c r="R11" s="10"/>
      <c r="S11" s="129">
        <v>54.52202273999999</v>
      </c>
      <c r="T11" s="129">
        <v>60.692555125000013</v>
      </c>
      <c r="U11" s="230">
        <v>0.11317504514506993</v>
      </c>
      <c r="V11" s="115"/>
      <c r="W11" s="212"/>
      <c r="X11" s="286"/>
      <c r="Y11" s="286"/>
    </row>
    <row r="12" spans="1:25" ht="15" customHeight="1">
      <c r="B12" s="12" t="s">
        <v>31</v>
      </c>
      <c r="D12" s="127">
        <v>5.746121099999999</v>
      </c>
      <c r="E12" s="127">
        <v>6.3138215299999993</v>
      </c>
      <c r="F12" s="95">
        <v>9.8797157268404934E-2</v>
      </c>
      <c r="G12" s="217"/>
      <c r="I12" s="127">
        <v>5.4188316399999987</v>
      </c>
      <c r="J12" s="127">
        <v>6.8864321099999994</v>
      </c>
      <c r="K12" s="278">
        <v>0.27083337654683098</v>
      </c>
      <c r="L12" s="217"/>
      <c r="N12" s="128">
        <v>5.5596773899999992</v>
      </c>
      <c r="O12" s="128">
        <v>6.2110080800000009</v>
      </c>
      <c r="P12" s="277">
        <v>0.11715260514423509</v>
      </c>
      <c r="Q12" s="217"/>
      <c r="S12" s="128">
        <v>16.724630129999998</v>
      </c>
      <c r="T12" s="128">
        <v>19.411261719999999</v>
      </c>
      <c r="U12" s="233">
        <v>0.16063922305706635</v>
      </c>
      <c r="V12" s="127"/>
      <c r="W12" s="212"/>
      <c r="X12" s="286"/>
      <c r="Y12" s="286"/>
    </row>
    <row r="13" spans="1:25" ht="15" customHeight="1">
      <c r="B13" s="12" t="s">
        <v>32</v>
      </c>
      <c r="D13" s="127">
        <v>7.0636893800000005</v>
      </c>
      <c r="E13" s="127">
        <v>7.6294421400000028</v>
      </c>
      <c r="F13" s="95">
        <v>8.0093097185426079E-2</v>
      </c>
      <c r="G13" s="217"/>
      <c r="I13" s="127">
        <v>6.9367853800000026</v>
      </c>
      <c r="J13" s="127">
        <v>8.4988620850000007</v>
      </c>
      <c r="K13" s="278">
        <v>0.22518740589895503</v>
      </c>
      <c r="L13" s="217"/>
      <c r="N13" s="128">
        <v>7.7675518500000003</v>
      </c>
      <c r="O13" s="128">
        <v>8.7723121499999976</v>
      </c>
      <c r="P13" s="277">
        <v>0.12935353627539636</v>
      </c>
      <c r="Q13" s="217"/>
      <c r="S13" s="128">
        <v>21.768026610000003</v>
      </c>
      <c r="T13" s="128">
        <v>24.900616375000006</v>
      </c>
      <c r="U13" s="233">
        <v>0.14390784342210061</v>
      </c>
      <c r="V13" s="127"/>
      <c r="W13" s="212"/>
      <c r="X13" s="286"/>
      <c r="Y13" s="286"/>
    </row>
    <row r="14" spans="1:25" s="17" customFormat="1" ht="15" customHeight="1">
      <c r="B14" s="33" t="s">
        <v>131</v>
      </c>
      <c r="C14" s="34"/>
      <c r="D14" s="128">
        <v>1.5897699299999992</v>
      </c>
      <c r="E14" s="128">
        <v>1.4730404399999999</v>
      </c>
      <c r="F14" s="95">
        <v>-7.3425398101472028E-2</v>
      </c>
      <c r="G14" s="217"/>
      <c r="H14" s="34"/>
      <c r="I14" s="128">
        <v>5.7846613399999987</v>
      </c>
      <c r="J14" s="128">
        <v>3.5015938599999994</v>
      </c>
      <c r="K14" s="277">
        <v>-0.39467608314646813</v>
      </c>
      <c r="L14" s="217"/>
      <c r="M14" s="34"/>
      <c r="N14" s="128">
        <v>1.1752779300000002</v>
      </c>
      <c r="O14" s="128">
        <v>3.42581639</v>
      </c>
      <c r="P14" s="277">
        <v>1.9148989379899266</v>
      </c>
      <c r="Q14" s="217"/>
      <c r="R14" s="34"/>
      <c r="S14" s="128">
        <v>8.5497091999999988</v>
      </c>
      <c r="T14" s="128">
        <v>8.4004506899999978</v>
      </c>
      <c r="U14" s="233">
        <v>-1.7457729439499636E-2</v>
      </c>
      <c r="V14" s="128"/>
      <c r="W14" s="212"/>
      <c r="X14" s="286"/>
      <c r="Y14" s="286"/>
    </row>
    <row r="15" spans="1:25" ht="15" customHeight="1">
      <c r="A15" s="9"/>
      <c r="B15" s="12" t="s">
        <v>33</v>
      </c>
      <c r="D15" s="127">
        <v>1.76075526</v>
      </c>
      <c r="E15" s="127">
        <v>1.92607949</v>
      </c>
      <c r="F15" s="95">
        <v>9.3893929358473099E-2</v>
      </c>
      <c r="G15" s="217"/>
      <c r="I15" s="127">
        <v>2.0679414999999999</v>
      </c>
      <c r="J15" s="127">
        <v>2.4019597499999974</v>
      </c>
      <c r="K15" s="278">
        <v>0.16152209818314367</v>
      </c>
      <c r="L15" s="217"/>
      <c r="N15" s="128">
        <v>1.9217376999999998</v>
      </c>
      <c r="O15" s="128">
        <v>2.296921970000001</v>
      </c>
      <c r="P15" s="277">
        <v>0.19523177902999</v>
      </c>
      <c r="Q15" s="217"/>
      <c r="S15" s="128">
        <v>5.7504344600000001</v>
      </c>
      <c r="T15" s="128">
        <v>6.6249611699999997</v>
      </c>
      <c r="U15" s="233">
        <v>0.15208011083044326</v>
      </c>
      <c r="V15" s="127"/>
      <c r="W15" s="212"/>
      <c r="X15" s="286"/>
      <c r="Y15" s="286"/>
    </row>
    <row r="16" spans="1:25" ht="15" customHeight="1">
      <c r="A16" s="9"/>
      <c r="B16" s="12" t="s">
        <v>108</v>
      </c>
      <c r="D16" s="127">
        <v>0.73596421000000001</v>
      </c>
      <c r="E16" s="127">
        <v>0.4585673500000001</v>
      </c>
      <c r="F16" s="95">
        <v>-0.37691623618490888</v>
      </c>
      <c r="G16" s="217"/>
      <c r="I16" s="127">
        <v>0.44053467000000002</v>
      </c>
      <c r="J16" s="127">
        <v>0.38335315000000003</v>
      </c>
      <c r="K16" s="278">
        <v>-0.12980027201945304</v>
      </c>
      <c r="L16" s="217"/>
      <c r="N16" s="128">
        <v>0.55272345999999994</v>
      </c>
      <c r="O16" s="128">
        <v>0.51334466999999995</v>
      </c>
      <c r="P16" s="277">
        <v>-7.1245012831552379E-2</v>
      </c>
      <c r="Q16" s="217"/>
      <c r="S16" s="128">
        <v>1.7292223399999997</v>
      </c>
      <c r="T16" s="128">
        <v>1.35526517</v>
      </c>
      <c r="U16" s="233">
        <v>-0.21625742471034681</v>
      </c>
      <c r="V16" s="127"/>
      <c r="W16" s="212"/>
      <c r="X16" s="286"/>
      <c r="Y16" s="286"/>
    </row>
    <row r="17" spans="1:25" s="9" customFormat="1" ht="15" customHeight="1">
      <c r="B17" s="20" t="s">
        <v>70</v>
      </c>
      <c r="C17" s="10"/>
      <c r="D17" s="129">
        <v>2.5777069900000038</v>
      </c>
      <c r="E17" s="129">
        <v>3.3652765500000026</v>
      </c>
      <c r="F17" s="121">
        <v>0.30553106425800469</v>
      </c>
      <c r="G17" s="222"/>
      <c r="H17" s="10"/>
      <c r="I17" s="129">
        <v>-1.7223027699999987</v>
      </c>
      <c r="J17" s="129">
        <v>2.8415247749999932</v>
      </c>
      <c r="K17" s="279">
        <v>2.6498404487847371</v>
      </c>
      <c r="L17" s="222"/>
      <c r="M17" s="10"/>
      <c r="N17" s="129">
        <v>4.3533618000000054</v>
      </c>
      <c r="O17" s="129">
        <v>5.1802129299999962</v>
      </c>
      <c r="P17" s="279">
        <v>0.18993393335697251</v>
      </c>
      <c r="Q17" s="222"/>
      <c r="R17" s="10"/>
      <c r="S17" s="129">
        <v>5.2087660200000085</v>
      </c>
      <c r="T17" s="129">
        <v>11.387014224999994</v>
      </c>
      <c r="U17" s="230">
        <v>1.1861251170195537</v>
      </c>
      <c r="V17" s="129"/>
      <c r="W17" s="212"/>
      <c r="X17" s="286"/>
      <c r="Y17" s="286"/>
    </row>
    <row r="18" spans="1:25" s="9" customFormat="1" ht="15" customHeight="1">
      <c r="A18" s="8"/>
      <c r="B18" s="84" t="s">
        <v>35</v>
      </c>
      <c r="C18" s="90"/>
      <c r="D18" s="121">
        <v>0.13236654414305457</v>
      </c>
      <c r="E18" s="121">
        <v>0.15899274209350739</v>
      </c>
      <c r="F18" s="225">
        <v>2.6626197950452819</v>
      </c>
      <c r="G18" s="225"/>
      <c r="H18" s="90"/>
      <c r="I18" s="222">
        <v>-9.0999770682848743E-2</v>
      </c>
      <c r="J18" s="222">
        <v>0.11591566317977207</v>
      </c>
      <c r="K18" s="225">
        <v>20.691543386262083</v>
      </c>
      <c r="L18" s="225"/>
      <c r="M18" s="90"/>
      <c r="N18" s="222">
        <v>0.20409256553780322</v>
      </c>
      <c r="O18" s="222">
        <v>0.19622303948351436</v>
      </c>
      <c r="P18" s="225">
        <v>-0.78695260542888668</v>
      </c>
      <c r="Q18" s="225"/>
      <c r="R18" s="90"/>
      <c r="S18" s="222">
        <v>8.7204038790262395E-2</v>
      </c>
      <c r="T18" s="222">
        <v>0.15797838871244577</v>
      </c>
      <c r="U18" s="225">
        <v>7.0774349922183371</v>
      </c>
      <c r="V18" s="222"/>
      <c r="W18" s="212"/>
      <c r="X18" s="286"/>
      <c r="Y18" s="286"/>
    </row>
    <row r="19" spans="1:25" s="16" customFormat="1" ht="15" customHeight="1">
      <c r="B19" s="195" t="s">
        <v>115</v>
      </c>
      <c r="C19" s="32"/>
      <c r="D19" s="128">
        <v>1.4704754099999999</v>
      </c>
      <c r="E19" s="128">
        <v>1.9637197499999999</v>
      </c>
      <c r="F19" s="100">
        <v>0.33543188593680728</v>
      </c>
      <c r="G19" s="219"/>
      <c r="H19" s="32"/>
      <c r="I19" s="128">
        <v>1.6298610800000002</v>
      </c>
      <c r="J19" s="128">
        <v>1.8437402400000003</v>
      </c>
      <c r="K19" s="277">
        <v>0.13122539253468166</v>
      </c>
      <c r="L19" s="219"/>
      <c r="M19" s="32"/>
      <c r="N19" s="128">
        <v>1.6595103499999997</v>
      </c>
      <c r="O19" s="128">
        <v>1.82826358</v>
      </c>
      <c r="P19" s="277">
        <v>0.10168856735361742</v>
      </c>
      <c r="Q19" s="219"/>
      <c r="R19" s="32"/>
      <c r="S19" s="128">
        <v>4.7598468399999998</v>
      </c>
      <c r="T19" s="128">
        <v>5.6357235699999988</v>
      </c>
      <c r="U19" s="233">
        <v>0.18401363729594267</v>
      </c>
      <c r="V19" s="128"/>
      <c r="W19" s="212"/>
      <c r="X19" s="286"/>
      <c r="Y19" s="286"/>
    </row>
    <row r="20" spans="1:25" s="16" customFormat="1" ht="15" customHeight="1">
      <c r="B20" s="29" t="s">
        <v>117</v>
      </c>
      <c r="C20" s="32"/>
      <c r="D20" s="129">
        <v>1.1072315800000028</v>
      </c>
      <c r="E20" s="129">
        <v>1.4015568000000063</v>
      </c>
      <c r="F20" s="121">
        <v>0.26582083216954722</v>
      </c>
      <c r="G20" s="222"/>
      <c r="H20" s="32"/>
      <c r="I20" s="129">
        <v>-3.3521638500000011</v>
      </c>
      <c r="J20" s="129">
        <v>0.99778453499999953</v>
      </c>
      <c r="K20" s="279">
        <v>1.2976538676652094</v>
      </c>
      <c r="L20" s="222"/>
      <c r="M20" s="32"/>
      <c r="N20" s="129">
        <v>2.6938514500000048</v>
      </c>
      <c r="O20" s="129">
        <v>3.3519493499999955</v>
      </c>
      <c r="P20" s="279">
        <v>0.24429628441463969</v>
      </c>
      <c r="Q20" s="222"/>
      <c r="R20" s="32"/>
      <c r="S20" s="129">
        <v>0.44891918000000469</v>
      </c>
      <c r="T20" s="129">
        <v>5.7512906549999947</v>
      </c>
      <c r="U20" s="230" t="s">
        <v>134</v>
      </c>
      <c r="V20" s="129"/>
      <c r="W20" s="212"/>
      <c r="X20" s="286"/>
      <c r="Y20" s="286"/>
    </row>
    <row r="21" spans="1:25" s="16" customFormat="1" ht="15" customHeight="1">
      <c r="B21" s="29" t="s">
        <v>137</v>
      </c>
      <c r="C21" s="32"/>
      <c r="D21" s="230">
        <v>5.6856895829984794E-2</v>
      </c>
      <c r="E21" s="230">
        <v>6.6216654556659774E-2</v>
      </c>
      <c r="F21" s="225">
        <v>0.93597587266749804</v>
      </c>
      <c r="G21" s="222"/>
      <c r="H21" s="32"/>
      <c r="I21" s="230">
        <v>-0.17711528248969588</v>
      </c>
      <c r="J21" s="230">
        <v>4.0703096134379377E-2</v>
      </c>
      <c r="K21" s="225">
        <v>21.781837862407528</v>
      </c>
      <c r="L21" s="222"/>
      <c r="M21" s="32"/>
      <c r="N21" s="230">
        <v>0.12629206550400465</v>
      </c>
      <c r="O21" s="230">
        <v>0.12696962432619344</v>
      </c>
      <c r="P21" s="225">
        <v>6.7755882218878405E-2</v>
      </c>
      <c r="Q21" s="222"/>
      <c r="R21" s="32"/>
      <c r="S21" s="230">
        <v>7.5157082188178487E-3</v>
      </c>
      <c r="T21" s="230">
        <v>7.979085761560524E-2</v>
      </c>
      <c r="U21" s="225">
        <v>7.2275149396787395</v>
      </c>
      <c r="V21" s="129"/>
      <c r="W21" s="212"/>
      <c r="X21" s="286"/>
      <c r="Y21" s="286"/>
    </row>
    <row r="22" spans="1:25" s="16" customFormat="1" ht="15" customHeight="1">
      <c r="B22" s="195" t="s">
        <v>17</v>
      </c>
      <c r="C22" s="32"/>
      <c r="D22" s="128">
        <v>1.0368049999999998E-2</v>
      </c>
      <c r="E22" s="128">
        <v>-1.8222544200000002</v>
      </c>
      <c r="F22" s="224" t="s">
        <v>136</v>
      </c>
      <c r="G22" s="219"/>
      <c r="H22" s="32"/>
      <c r="I22" s="128">
        <v>-1.0323000000000003E-3</v>
      </c>
      <c r="J22" s="128">
        <v>-10.197097764999999</v>
      </c>
      <c r="K22" s="277" t="s">
        <v>136</v>
      </c>
      <c r="L22" s="224"/>
      <c r="M22" s="32"/>
      <c r="N22" s="128">
        <v>-4.0283100000000011E-3</v>
      </c>
      <c r="O22" s="128">
        <v>-3.1488917999999999</v>
      </c>
      <c r="P22" s="277" t="s">
        <v>136</v>
      </c>
      <c r="Q22" s="224"/>
      <c r="R22" s="32"/>
      <c r="S22" s="128">
        <v>5.3074399999999992E-3</v>
      </c>
      <c r="T22" s="128">
        <v>-15.168243984999998</v>
      </c>
      <c r="U22" s="233" t="s">
        <v>136</v>
      </c>
      <c r="V22" s="128"/>
      <c r="W22" s="212"/>
      <c r="X22" s="286"/>
      <c r="Y22" s="286"/>
    </row>
    <row r="23" spans="1:25" s="9" customFormat="1" ht="15" customHeight="1">
      <c r="B23" s="20" t="s">
        <v>18</v>
      </c>
      <c r="C23" s="10"/>
      <c r="D23" s="120">
        <v>1.0968635300000025</v>
      </c>
      <c r="E23" s="120">
        <v>3.2238112200000071</v>
      </c>
      <c r="F23" s="121">
        <v>1.9391178864338752</v>
      </c>
      <c r="G23" s="222"/>
      <c r="H23" s="10"/>
      <c r="I23" s="120">
        <v>-3.3511315500000021</v>
      </c>
      <c r="J23" s="120">
        <v>11.194882299999998</v>
      </c>
      <c r="K23" s="223" t="s">
        <v>134</v>
      </c>
      <c r="L23" s="222"/>
      <c r="M23" s="10"/>
      <c r="N23" s="120">
        <v>2.6978797600000042</v>
      </c>
      <c r="O23" s="120">
        <v>6.5008411499999985</v>
      </c>
      <c r="P23" s="223">
        <v>1.4096111496088279</v>
      </c>
      <c r="Q23" s="222"/>
      <c r="R23" s="10"/>
      <c r="S23" s="120">
        <v>0.44361174000000453</v>
      </c>
      <c r="T23" s="120">
        <v>20.919534639999998</v>
      </c>
      <c r="U23" s="222" t="s">
        <v>134</v>
      </c>
      <c r="V23" s="120"/>
      <c r="W23" s="212"/>
      <c r="X23" s="286"/>
      <c r="Y23" s="286"/>
    </row>
    <row r="24" spans="1:25" ht="6" customHeight="1">
      <c r="B24" s="21"/>
      <c r="C24" s="21"/>
      <c r="D24" s="197"/>
      <c r="E24" s="197"/>
      <c r="F24" s="198"/>
      <c r="G24" s="21"/>
      <c r="H24" s="8"/>
      <c r="I24" s="197"/>
      <c r="J24" s="197"/>
      <c r="K24" s="198"/>
      <c r="L24" s="21"/>
      <c r="M24" s="8"/>
      <c r="N24" s="296"/>
      <c r="O24" s="296"/>
      <c r="P24" s="198"/>
      <c r="Q24" s="92"/>
      <c r="R24" s="21"/>
      <c r="S24" s="296"/>
      <c r="T24" s="296"/>
      <c r="U24" s="198"/>
      <c r="V24" s="21"/>
      <c r="X24" s="286"/>
      <c r="Y24" s="286"/>
    </row>
    <row r="25" spans="1:25" ht="15" customHeight="1">
      <c r="B25" s="15" t="s">
        <v>116</v>
      </c>
      <c r="C25" s="58"/>
      <c r="D25" s="199"/>
      <c r="E25" s="199"/>
      <c r="F25" s="200"/>
      <c r="G25" s="58"/>
      <c r="H25" s="8"/>
      <c r="I25" s="199"/>
      <c r="J25" s="199"/>
      <c r="K25" s="200"/>
      <c r="L25" s="58"/>
      <c r="M25" s="8"/>
      <c r="N25" s="199"/>
      <c r="O25" s="199"/>
      <c r="P25" s="200"/>
      <c r="R25" s="58"/>
      <c r="S25" s="199"/>
      <c r="T25" s="199"/>
      <c r="U25" s="200"/>
      <c r="V25" s="58"/>
    </row>
    <row r="26" spans="1:25" ht="15" customHeight="1">
      <c r="B26" s="81"/>
      <c r="C26" s="94"/>
      <c r="D26" s="152"/>
      <c r="E26" s="152"/>
      <c r="F26" s="22"/>
      <c r="G26" s="94"/>
      <c r="H26" s="8"/>
      <c r="I26" s="152"/>
      <c r="J26" s="152"/>
      <c r="K26" s="22"/>
      <c r="L26" s="94"/>
      <c r="M26" s="8"/>
      <c r="N26" s="153"/>
      <c r="O26" s="153"/>
      <c r="P26" s="23"/>
      <c r="Q26" s="176"/>
      <c r="R26" s="94"/>
      <c r="S26" s="153"/>
      <c r="T26" s="153"/>
      <c r="U26" s="23"/>
      <c r="V26" s="94"/>
    </row>
    <row r="27" spans="1:25" ht="15" customHeight="1" thickBot="1">
      <c r="B27" s="94"/>
      <c r="C27" s="94"/>
      <c r="D27" s="155"/>
      <c r="E27" s="153"/>
      <c r="F27" s="23"/>
      <c r="G27" s="190"/>
      <c r="H27" s="280"/>
      <c r="I27" s="152"/>
      <c r="J27" s="152"/>
      <c r="K27" s="152"/>
      <c r="L27" s="152"/>
      <c r="M27" s="280"/>
      <c r="N27" s="153"/>
      <c r="O27" s="153"/>
      <c r="P27" s="153"/>
      <c r="Q27" s="153"/>
      <c r="R27" s="152"/>
      <c r="S27" s="153"/>
      <c r="T27" s="153"/>
      <c r="U27" s="153"/>
      <c r="V27" s="152"/>
      <c r="W27" s="152"/>
    </row>
    <row r="28" spans="1:25" ht="15" customHeight="1">
      <c r="B28" s="94"/>
      <c r="C28" s="94"/>
      <c r="D28" s="102">
        <v>44166</v>
      </c>
      <c r="E28" s="102">
        <v>44441</v>
      </c>
      <c r="F28" s="102" t="s">
        <v>147</v>
      </c>
      <c r="G28" s="102"/>
      <c r="H28" s="94"/>
      <c r="I28" s="152"/>
      <c r="J28" s="152"/>
      <c r="K28" s="152"/>
      <c r="L28" s="152"/>
      <c r="M28" s="94"/>
      <c r="N28" s="153"/>
      <c r="O28" s="153"/>
      <c r="P28" s="153"/>
      <c r="Q28" s="153"/>
      <c r="R28" s="152"/>
      <c r="S28" s="153"/>
      <c r="T28" s="153"/>
      <c r="U28" s="153"/>
      <c r="V28" s="152"/>
      <c r="W28" s="152"/>
    </row>
    <row r="29" spans="1:25" ht="15.65" customHeight="1">
      <c r="B29" s="24" t="s">
        <v>91</v>
      </c>
      <c r="D29" s="209">
        <v>517.43100000000004</v>
      </c>
      <c r="E29" s="209">
        <v>558.78399999999999</v>
      </c>
      <c r="F29" s="188">
        <v>7.9919834721924099E-2</v>
      </c>
      <c r="G29" s="233"/>
      <c r="I29" s="152"/>
      <c r="J29" s="152"/>
      <c r="K29" s="152"/>
      <c r="L29" s="152"/>
      <c r="N29" s="153"/>
      <c r="O29" s="153"/>
      <c r="P29" s="153"/>
      <c r="Q29" s="153"/>
      <c r="R29" s="152"/>
      <c r="S29" s="153"/>
      <c r="T29" s="153"/>
      <c r="U29" s="153"/>
      <c r="V29" s="152"/>
      <c r="W29" s="152"/>
    </row>
    <row r="30" spans="1:25" ht="15.65" customHeight="1">
      <c r="B30" s="15" t="s">
        <v>92</v>
      </c>
      <c r="D30" s="128">
        <v>1689.1103297</v>
      </c>
      <c r="E30" s="128">
        <v>1987.4276484</v>
      </c>
      <c r="F30" s="188">
        <v>0.17661209777397047</v>
      </c>
      <c r="G30" s="233"/>
      <c r="I30" s="152"/>
      <c r="J30" s="152"/>
      <c r="K30" s="152"/>
      <c r="L30" s="152"/>
      <c r="N30" s="153"/>
      <c r="O30" s="153"/>
      <c r="P30" s="153"/>
      <c r="Q30" s="153"/>
      <c r="R30" s="152"/>
      <c r="S30" s="153"/>
      <c r="T30" s="153"/>
      <c r="U30" s="153"/>
      <c r="V30" s="152"/>
      <c r="W30" s="152"/>
    </row>
    <row r="31" spans="1:25" ht="15.65" customHeight="1">
      <c r="B31" s="26" t="s">
        <v>93</v>
      </c>
      <c r="D31" s="128">
        <v>481.42703370000004</v>
      </c>
      <c r="E31" s="128">
        <v>597.24690039999996</v>
      </c>
      <c r="F31" s="188">
        <v>0.24057615919460962</v>
      </c>
      <c r="G31" s="233"/>
      <c r="I31" s="152"/>
      <c r="J31" s="152"/>
      <c r="K31" s="152"/>
      <c r="L31" s="152"/>
      <c r="N31" s="153"/>
      <c r="O31" s="153"/>
      <c r="P31" s="153"/>
      <c r="Q31" s="153"/>
      <c r="R31" s="152"/>
      <c r="S31" s="153"/>
      <c r="T31" s="153"/>
      <c r="U31" s="153"/>
      <c r="V31" s="152"/>
      <c r="W31" s="152"/>
    </row>
    <row r="32" spans="1:25" ht="15.65" customHeight="1">
      <c r="B32" s="26" t="s">
        <v>94</v>
      </c>
      <c r="D32" s="128">
        <v>1207.6832960000002</v>
      </c>
      <c r="E32" s="128">
        <v>1390.180748</v>
      </c>
      <c r="F32" s="188">
        <v>0.15111366746932275</v>
      </c>
      <c r="G32" s="233"/>
      <c r="I32" s="152"/>
      <c r="J32" s="152"/>
      <c r="K32" s="152"/>
      <c r="L32" s="152"/>
      <c r="N32" s="153"/>
      <c r="O32" s="153"/>
      <c r="P32" s="153"/>
      <c r="Q32" s="153"/>
      <c r="R32" s="152"/>
      <c r="S32" s="153"/>
      <c r="T32" s="153"/>
      <c r="U32" s="153"/>
      <c r="V32" s="152"/>
      <c r="W32" s="152"/>
    </row>
    <row r="33" spans="2:23" ht="15.65" customHeight="1">
      <c r="B33" s="94" t="s">
        <v>95</v>
      </c>
      <c r="D33" s="128">
        <v>524.58407999999997</v>
      </c>
      <c r="E33" s="128">
        <v>578.71257860000003</v>
      </c>
      <c r="F33" s="188">
        <v>0.10318364712859762</v>
      </c>
      <c r="G33" s="233"/>
      <c r="H33" s="233"/>
      <c r="I33" s="152"/>
      <c r="J33" s="152"/>
      <c r="K33" s="152"/>
      <c r="L33" s="152"/>
      <c r="M33" s="233"/>
      <c r="N33" s="153"/>
      <c r="O33" s="153"/>
      <c r="P33" s="153"/>
      <c r="Q33" s="153"/>
      <c r="R33" s="152"/>
      <c r="S33" s="153"/>
      <c r="T33" s="153"/>
      <c r="U33" s="153"/>
      <c r="V33" s="152"/>
      <c r="W33" s="152"/>
    </row>
    <row r="34" spans="2:23" ht="6.65" customHeight="1">
      <c r="B34" s="27"/>
      <c r="D34" s="156"/>
      <c r="E34" s="156"/>
      <c r="F34" s="27"/>
      <c r="G34" s="27"/>
      <c r="I34" s="152"/>
      <c r="J34" s="152"/>
      <c r="K34" s="152"/>
      <c r="L34" s="152"/>
      <c r="N34" s="153"/>
      <c r="O34" s="153"/>
      <c r="P34" s="153"/>
      <c r="Q34" s="153"/>
      <c r="R34" s="152"/>
      <c r="S34" s="153"/>
      <c r="T34" s="153"/>
      <c r="U34" s="153"/>
      <c r="V34" s="152"/>
      <c r="W34" s="152"/>
    </row>
    <row r="35" spans="2:23" ht="15" customHeight="1">
      <c r="B35" s="81"/>
      <c r="F35" s="194"/>
      <c r="I35" s="152"/>
      <c r="J35" s="152"/>
      <c r="K35" s="152"/>
      <c r="L35" s="152"/>
      <c r="N35" s="153"/>
      <c r="O35" s="153"/>
      <c r="P35" s="153"/>
      <c r="Q35" s="153"/>
      <c r="R35" s="152"/>
      <c r="S35" s="153"/>
      <c r="T35" s="153"/>
      <c r="U35" s="153"/>
      <c r="V35" s="152"/>
      <c r="W35" s="152"/>
    </row>
    <row r="36" spans="2:23" ht="15" customHeight="1">
      <c r="F36" s="194"/>
      <c r="I36" s="152"/>
      <c r="J36" s="152"/>
      <c r="K36" s="152"/>
      <c r="L36" s="152"/>
      <c r="N36" s="153"/>
      <c r="O36" s="153"/>
      <c r="P36" s="153"/>
      <c r="Q36" s="153"/>
      <c r="R36" s="152"/>
      <c r="S36" s="153"/>
      <c r="T36" s="153"/>
      <c r="U36" s="153"/>
      <c r="V36" s="152"/>
      <c r="W36" s="152"/>
    </row>
    <row r="37" spans="2:23" ht="15" customHeight="1">
      <c r="D37" s="182"/>
      <c r="E37" s="182"/>
      <c r="F37" s="182"/>
      <c r="G37" s="182"/>
      <c r="H37" s="182"/>
      <c r="I37" s="182"/>
      <c r="J37" s="182"/>
      <c r="K37" s="182"/>
      <c r="L37" s="182"/>
      <c r="M37" s="182"/>
      <c r="N37" s="182"/>
      <c r="O37" s="182"/>
      <c r="P37" s="182"/>
      <c r="Q37" s="182"/>
      <c r="R37" s="182"/>
      <c r="S37" s="182"/>
      <c r="T37" s="182"/>
      <c r="U37" s="297"/>
    </row>
    <row r="38" spans="2:23" ht="15" customHeight="1">
      <c r="D38" s="182"/>
      <c r="E38" s="182"/>
      <c r="F38" s="182"/>
      <c r="G38" s="182"/>
      <c r="H38" s="182"/>
      <c r="I38" s="182"/>
      <c r="J38" s="182"/>
      <c r="K38" s="182"/>
      <c r="L38" s="182"/>
      <c r="M38" s="182"/>
      <c r="N38" s="182"/>
      <c r="O38" s="182"/>
      <c r="P38" s="182"/>
      <c r="Q38" s="182"/>
      <c r="R38" s="182"/>
      <c r="S38" s="182"/>
      <c r="T38" s="182"/>
      <c r="U38" s="297"/>
    </row>
    <row r="39" spans="2:23" ht="15" customHeight="1">
      <c r="D39" s="182"/>
      <c r="E39" s="182"/>
      <c r="F39" s="182"/>
      <c r="G39" s="182"/>
      <c r="H39" s="182"/>
      <c r="I39" s="182"/>
      <c r="J39" s="182"/>
      <c r="K39" s="182"/>
      <c r="L39" s="182"/>
      <c r="M39" s="182"/>
      <c r="N39" s="182"/>
      <c r="O39" s="182"/>
      <c r="P39" s="182"/>
      <c r="Q39" s="182"/>
      <c r="R39" s="182"/>
      <c r="S39" s="182"/>
      <c r="T39" s="182"/>
      <c r="U39" s="297"/>
    </row>
    <row r="40" spans="2:23" ht="15" customHeight="1">
      <c r="D40" s="182"/>
      <c r="E40" s="182"/>
      <c r="F40" s="182"/>
      <c r="G40" s="182"/>
      <c r="H40" s="182"/>
      <c r="I40" s="182"/>
      <c r="J40" s="182"/>
      <c r="K40" s="182"/>
      <c r="L40" s="182"/>
      <c r="M40" s="182"/>
      <c r="N40" s="182"/>
      <c r="O40" s="182"/>
      <c r="P40" s="182"/>
      <c r="Q40" s="182"/>
      <c r="R40" s="182"/>
      <c r="S40" s="182"/>
      <c r="T40" s="182"/>
      <c r="U40" s="297"/>
    </row>
    <row r="41" spans="2:23" ht="15" customHeight="1">
      <c r="D41" s="182"/>
      <c r="E41" s="182"/>
      <c r="F41" s="182"/>
      <c r="G41" s="182"/>
      <c r="H41" s="182"/>
      <c r="I41" s="182"/>
      <c r="J41" s="182"/>
      <c r="K41" s="182"/>
      <c r="L41" s="182"/>
      <c r="M41" s="182"/>
      <c r="N41" s="182"/>
      <c r="O41" s="182"/>
      <c r="P41" s="182"/>
      <c r="Q41" s="182"/>
      <c r="R41" s="182"/>
      <c r="S41" s="182"/>
      <c r="T41" s="182"/>
    </row>
  </sheetData>
  <phoneticPr fontId="26" type="noConversion"/>
  <pageMargins left="0.51181102362204722" right="7.874015748031496E-2" top="0.74803149606299213" bottom="0.74803149606299213" header="0.31496062992125984" footer="0.31496062992125984"/>
  <pageSetup paperSize="9" scale="54"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45"/>
  <sheetViews>
    <sheetView showGridLines="0" zoomScale="80" zoomScaleNormal="80" workbookViewId="0">
      <pane xSplit="2" topLeftCell="C1" activePane="topRight" state="frozen"/>
      <selection activeCell="B27" sqref="B27:O27"/>
      <selection pane="topRight"/>
    </sheetView>
  </sheetViews>
  <sheetFormatPr defaultColWidth="9.08984375" defaultRowHeight="15" customHeight="1"/>
  <cols>
    <col min="1" max="1" width="1.90625" style="8" customWidth="1"/>
    <col min="2" max="2" width="42" style="8" customWidth="1"/>
    <col min="3" max="3" width="1.90625" style="15" customWidth="1"/>
    <col min="4" max="8" width="12.08984375" style="8" customWidth="1"/>
    <col min="9" max="9" width="1.90625" style="15" customWidth="1"/>
    <col min="10" max="10" width="3.36328125" style="15" customWidth="1"/>
    <col min="11" max="15" width="12.08984375" style="8" customWidth="1"/>
    <col min="16" max="16" width="1.90625" style="15" customWidth="1"/>
    <col min="17" max="17" width="3.36328125" style="15" customWidth="1"/>
    <col min="18" max="22" width="12.08984375" style="8" customWidth="1"/>
    <col min="23" max="23" width="1.90625" style="15" customWidth="1"/>
    <col min="24" max="24" width="3.36328125" style="15" customWidth="1"/>
    <col min="25" max="29" width="12.08984375" style="42" customWidth="1"/>
    <col min="30" max="30" width="1.90625" style="15" customWidth="1"/>
    <col min="31" max="31" width="9.08984375" style="8"/>
    <col min="32" max="32" width="19" style="8" bestFit="1" customWidth="1"/>
    <col min="33" max="16384" width="9.08984375" style="8"/>
  </cols>
  <sheetData>
    <row r="2" spans="1:32" ht="15" customHeight="1">
      <c r="B2" s="9" t="s">
        <v>114</v>
      </c>
      <c r="C2" s="10"/>
      <c r="I2" s="10"/>
      <c r="J2" s="10"/>
      <c r="P2" s="10"/>
      <c r="Q2" s="10"/>
      <c r="W2" s="10"/>
      <c r="X2" s="10"/>
      <c r="AD2" s="10"/>
    </row>
    <row r="3" spans="1:32" ht="15" customHeight="1">
      <c r="B3" s="11" t="s">
        <v>62</v>
      </c>
      <c r="C3" s="12"/>
      <c r="I3" s="12"/>
      <c r="J3" s="12"/>
      <c r="K3" s="154"/>
      <c r="L3" s="154"/>
      <c r="M3" s="154"/>
      <c r="N3" s="13"/>
      <c r="O3" s="13"/>
      <c r="P3" s="12"/>
      <c r="Q3" s="12"/>
      <c r="R3" s="154"/>
      <c r="S3" s="154"/>
      <c r="T3" s="154"/>
      <c r="U3" s="13"/>
      <c r="V3" s="13"/>
      <c r="W3" s="12"/>
      <c r="X3" s="12"/>
      <c r="AB3" s="295"/>
      <c r="AC3" s="295"/>
      <c r="AD3" s="12"/>
    </row>
    <row r="4" spans="1:32" ht="15" customHeight="1">
      <c r="B4" s="12"/>
      <c r="C4" s="12"/>
      <c r="D4" s="82"/>
      <c r="E4" s="82"/>
      <c r="F4" s="82"/>
      <c r="G4" s="28"/>
      <c r="H4" s="28"/>
      <c r="I4" s="12"/>
      <c r="J4" s="12"/>
      <c r="K4" s="82"/>
      <c r="L4" s="82"/>
      <c r="M4" s="82"/>
      <c r="N4" s="28"/>
      <c r="O4" s="28"/>
      <c r="P4" s="12"/>
      <c r="Q4" s="12"/>
      <c r="R4" s="82"/>
      <c r="S4" s="82"/>
      <c r="T4" s="82"/>
      <c r="U4" s="28"/>
      <c r="V4" s="28"/>
      <c r="W4" s="12"/>
      <c r="X4" s="12"/>
      <c r="Y4" s="299"/>
      <c r="Z4" s="299"/>
      <c r="AA4" s="299"/>
      <c r="AB4" s="300"/>
      <c r="AC4" s="300"/>
      <c r="AD4" s="12"/>
    </row>
    <row r="5" spans="1:32" ht="29.15" customHeight="1" thickBot="1">
      <c r="B5" s="12"/>
      <c r="C5" s="12"/>
      <c r="D5" s="190" t="s">
        <v>13</v>
      </c>
      <c r="E5" s="190"/>
      <c r="F5" s="190"/>
      <c r="G5" s="190"/>
      <c r="H5" s="190"/>
      <c r="I5" s="190"/>
      <c r="J5" s="190"/>
      <c r="K5" s="190"/>
      <c r="L5" s="190"/>
      <c r="M5" s="190"/>
      <c r="N5" s="190"/>
      <c r="O5" s="190"/>
      <c r="P5" s="190"/>
      <c r="Q5" s="190"/>
      <c r="R5" s="190"/>
      <c r="S5" s="190"/>
      <c r="T5" s="190"/>
      <c r="U5" s="190"/>
      <c r="V5" s="190"/>
      <c r="W5" s="190"/>
      <c r="X5" s="190"/>
      <c r="Y5" s="290"/>
      <c r="Z5" s="290"/>
      <c r="AA5" s="290"/>
      <c r="AB5" s="290"/>
      <c r="AC5" s="290"/>
      <c r="AD5" s="190"/>
    </row>
    <row r="6" spans="1:32" ht="15" customHeight="1">
      <c r="B6" s="14"/>
      <c r="D6" s="93" t="s">
        <v>146</v>
      </c>
      <c r="E6" s="98" t="s">
        <v>96</v>
      </c>
      <c r="F6" s="98" t="s">
        <v>130</v>
      </c>
      <c r="G6" s="235" t="s">
        <v>153</v>
      </c>
      <c r="H6" s="149" t="s">
        <v>148</v>
      </c>
      <c r="I6" s="149"/>
      <c r="K6" s="98" t="s">
        <v>155</v>
      </c>
      <c r="L6" s="98" t="s">
        <v>156</v>
      </c>
      <c r="M6" s="184" t="s">
        <v>157</v>
      </c>
      <c r="N6" s="149" t="s">
        <v>153</v>
      </c>
      <c r="O6" s="149" t="s">
        <v>148</v>
      </c>
      <c r="P6" s="149"/>
      <c r="R6" s="149" t="s">
        <v>164</v>
      </c>
      <c r="S6" s="149" t="s">
        <v>165</v>
      </c>
      <c r="T6" s="292" t="s">
        <v>166</v>
      </c>
      <c r="U6" s="149" t="s">
        <v>153</v>
      </c>
      <c r="V6" s="149" t="s">
        <v>148</v>
      </c>
      <c r="W6" s="149"/>
      <c r="X6" s="149"/>
      <c r="Y6" s="149" t="s">
        <v>167</v>
      </c>
      <c r="Z6" s="149" t="s">
        <v>168</v>
      </c>
      <c r="AA6" s="292" t="s">
        <v>169</v>
      </c>
      <c r="AB6" s="149" t="s">
        <v>153</v>
      </c>
      <c r="AC6" s="149" t="s">
        <v>148</v>
      </c>
      <c r="AD6" s="149"/>
    </row>
    <row r="7" spans="1:32" s="9" customFormat="1" ht="15" customHeight="1">
      <c r="B7" s="18" t="s">
        <v>14</v>
      </c>
      <c r="C7" s="10"/>
      <c r="D7" s="115">
        <v>10.54206748</v>
      </c>
      <c r="E7" s="115">
        <v>12.96598579</v>
      </c>
      <c r="F7" s="115">
        <v>12.099737230000001</v>
      </c>
      <c r="G7" s="227">
        <v>0.14775752033034806</v>
      </c>
      <c r="H7" s="147">
        <v>-6.6809309683810644E-2</v>
      </c>
      <c r="I7" s="227"/>
      <c r="J7" s="10"/>
      <c r="K7" s="115">
        <v>10.67889284</v>
      </c>
      <c r="L7" s="115">
        <v>8.4991195300000015</v>
      </c>
      <c r="M7" s="115">
        <v>11.565839450000002</v>
      </c>
      <c r="N7" s="227">
        <v>8.3056045536646028E-2</v>
      </c>
      <c r="O7" s="256">
        <v>0.36082795508113047</v>
      </c>
      <c r="P7" s="227"/>
      <c r="Q7" s="10"/>
      <c r="R7" s="129">
        <v>12.139165929999999</v>
      </c>
      <c r="S7" s="129">
        <v>10.798026930000001</v>
      </c>
      <c r="T7" s="129">
        <v>11.889252060000002</v>
      </c>
      <c r="U7" s="222">
        <v>-2.0587400439298298E-2</v>
      </c>
      <c r="V7" s="230">
        <v>0.10105782631160753</v>
      </c>
      <c r="W7" s="227"/>
      <c r="X7" s="10"/>
      <c r="Y7" s="129">
        <v>33.36012625</v>
      </c>
      <c r="Z7" s="129">
        <v>32.263132250000005</v>
      </c>
      <c r="AA7" s="129">
        <v>35.554828740000005</v>
      </c>
      <c r="AB7" s="222">
        <v>6.578819497123467E-2</v>
      </c>
      <c r="AC7" s="230">
        <v>0.10202656284248413</v>
      </c>
      <c r="AD7" s="227"/>
      <c r="AE7" s="211"/>
      <c r="AF7" s="212"/>
    </row>
    <row r="8" spans="1:32" ht="15" customHeight="1">
      <c r="B8" s="12" t="s">
        <v>84</v>
      </c>
      <c r="D8" s="205">
        <v>6.1192018699999995</v>
      </c>
      <c r="E8" s="205">
        <v>8.6341820000000009</v>
      </c>
      <c r="F8" s="205">
        <v>6.7514317000000004</v>
      </c>
      <c r="G8" s="216">
        <v>0.10331900195997301</v>
      </c>
      <c r="H8" s="206">
        <v>-0.21805774999878397</v>
      </c>
      <c r="I8" s="216"/>
      <c r="J8" s="159"/>
      <c r="K8" s="205">
        <v>5.752676479999999</v>
      </c>
      <c r="L8" s="205">
        <v>3.9817300000000002</v>
      </c>
      <c r="M8" s="205">
        <v>5.6383480499999985</v>
      </c>
      <c r="N8" s="216">
        <v>-1.9873954392790827E-2</v>
      </c>
      <c r="O8" s="275">
        <v>0.41605484299538109</v>
      </c>
      <c r="P8" s="216"/>
      <c r="Q8" s="159"/>
      <c r="R8" s="205">
        <v>7.4115626499999996</v>
      </c>
      <c r="S8" s="205">
        <v>5.9190870000000002</v>
      </c>
      <c r="T8" s="205">
        <v>5.8514528800000001</v>
      </c>
      <c r="U8" s="217">
        <v>-0.2104967391728112</v>
      </c>
      <c r="V8" s="233">
        <v>-1.1426444652697265E-2</v>
      </c>
      <c r="W8" s="216"/>
      <c r="Y8" s="205">
        <v>19.283441</v>
      </c>
      <c r="Z8" s="205">
        <v>18.534998999999999</v>
      </c>
      <c r="AA8" s="205">
        <v>18.241232630000003</v>
      </c>
      <c r="AB8" s="217">
        <v>-5.404680471706258E-2</v>
      </c>
      <c r="AC8" s="233">
        <v>-1.5849278977570824E-2</v>
      </c>
      <c r="AD8" s="216"/>
      <c r="AE8" s="211"/>
      <c r="AF8" s="212"/>
    </row>
    <row r="9" spans="1:32" ht="15" customHeight="1">
      <c r="B9" s="12" t="s">
        <v>85</v>
      </c>
      <c r="D9" s="205">
        <v>1.3824357899999999</v>
      </c>
      <c r="E9" s="205">
        <v>1.4942149999999998</v>
      </c>
      <c r="F9" s="205">
        <v>1.4557090000000001</v>
      </c>
      <c r="G9" s="216">
        <v>5.3002975277427034E-2</v>
      </c>
      <c r="H9" s="206">
        <v>-2.577005317173222E-2</v>
      </c>
      <c r="I9" s="216"/>
      <c r="J9" s="159"/>
      <c r="K9" s="205">
        <v>1.4160594900000001</v>
      </c>
      <c r="L9" s="205">
        <v>1.512756</v>
      </c>
      <c r="M9" s="205">
        <v>1.3627426499999999</v>
      </c>
      <c r="N9" s="216">
        <v>-3.7651553749341482E-2</v>
      </c>
      <c r="O9" s="275">
        <v>-9.9165595773541906E-2</v>
      </c>
      <c r="P9" s="216"/>
      <c r="Q9" s="159"/>
      <c r="R9" s="205">
        <v>1.3464380699999998</v>
      </c>
      <c r="S9" s="205">
        <v>1.504329</v>
      </c>
      <c r="T9" s="205">
        <v>1.3882983799999999</v>
      </c>
      <c r="U9" s="217">
        <v>3.1089666084679335E-2</v>
      </c>
      <c r="V9" s="233">
        <v>-7.7131146178794685E-2</v>
      </c>
      <c r="W9" s="216"/>
      <c r="Y9" s="205">
        <v>4.1449333500000005</v>
      </c>
      <c r="Z9" s="205">
        <v>4.5113000000000003</v>
      </c>
      <c r="AA9" s="205">
        <v>4.2067500300000003</v>
      </c>
      <c r="AB9" s="217">
        <v>1.4913793487173921E-2</v>
      </c>
      <c r="AC9" s="233">
        <v>-6.7508250393456426E-2</v>
      </c>
      <c r="AD9" s="216"/>
      <c r="AE9" s="211"/>
      <c r="AF9" s="212"/>
    </row>
    <row r="10" spans="1:32" ht="15" customHeight="1">
      <c r="B10" s="12" t="s">
        <v>86</v>
      </c>
      <c r="D10" s="205">
        <v>0.15858</v>
      </c>
      <c r="E10" s="205">
        <v>0.14063399999999998</v>
      </c>
      <c r="F10" s="205">
        <v>0.18645100000000001</v>
      </c>
      <c r="G10" s="216">
        <v>0.17575356287047561</v>
      </c>
      <c r="H10" s="206">
        <v>0.32578892728643155</v>
      </c>
      <c r="I10" s="216"/>
      <c r="J10" s="159"/>
      <c r="K10" s="205">
        <v>0.48588799999999999</v>
      </c>
      <c r="L10" s="205">
        <v>0.63910500000000003</v>
      </c>
      <c r="M10" s="205">
        <v>0.68596291999999992</v>
      </c>
      <c r="N10" s="216">
        <v>0.41177168400948361</v>
      </c>
      <c r="O10" s="275">
        <v>7.3318030683533875E-2</v>
      </c>
      <c r="P10" s="216"/>
      <c r="Q10" s="159"/>
      <c r="R10" s="205">
        <v>0.25406400000000001</v>
      </c>
      <c r="S10" s="205">
        <v>0.33880200000000005</v>
      </c>
      <c r="T10" s="205">
        <v>0.27182943999999998</v>
      </c>
      <c r="U10" s="217">
        <v>6.9925058253038408E-2</v>
      </c>
      <c r="V10" s="233">
        <v>-0.19767463001989383</v>
      </c>
      <c r="W10" s="216"/>
      <c r="Y10" s="205">
        <v>0.898532</v>
      </c>
      <c r="Z10" s="205">
        <v>1.118541</v>
      </c>
      <c r="AA10" s="205">
        <v>1.1442433600000002</v>
      </c>
      <c r="AB10" s="217">
        <v>0.27345866368699179</v>
      </c>
      <c r="AC10" s="233">
        <v>2.2978469273813085E-2</v>
      </c>
      <c r="AD10" s="216"/>
      <c r="AE10" s="211"/>
      <c r="AF10" s="212"/>
    </row>
    <row r="11" spans="1:32" ht="15" customHeight="1">
      <c r="B11" s="12" t="s">
        <v>106</v>
      </c>
      <c r="D11" s="205">
        <v>2.7058133199999999</v>
      </c>
      <c r="E11" s="205">
        <v>2.6541959999999998</v>
      </c>
      <c r="F11" s="205">
        <v>3.6399859999999999</v>
      </c>
      <c r="G11" s="216">
        <v>0.34524653755492651</v>
      </c>
      <c r="H11" s="206">
        <v>0.37140814016749329</v>
      </c>
      <c r="I11" s="216"/>
      <c r="J11" s="10"/>
      <c r="K11" s="205">
        <v>2.9248820799999997</v>
      </c>
      <c r="L11" s="205">
        <v>2.2975599999999998</v>
      </c>
      <c r="M11" s="205">
        <v>3.8292861100000004</v>
      </c>
      <c r="N11" s="216">
        <v>0.30921042464727355</v>
      </c>
      <c r="O11" s="275">
        <v>0.66667512926757111</v>
      </c>
      <c r="P11" s="216"/>
      <c r="Q11" s="10"/>
      <c r="R11" s="205">
        <v>3.17469299</v>
      </c>
      <c r="S11" s="205">
        <v>3.0305</v>
      </c>
      <c r="T11" s="205">
        <v>4.1747557300000002</v>
      </c>
      <c r="U11" s="217">
        <v>0.31501085086025915</v>
      </c>
      <c r="V11" s="233">
        <v>0.37757984820986645</v>
      </c>
      <c r="W11" s="216"/>
      <c r="Y11" s="205">
        <v>8.805388390000001</v>
      </c>
      <c r="Z11" s="205">
        <v>7.9822560000000005</v>
      </c>
      <c r="AA11" s="205">
        <v>11.644027840000001</v>
      </c>
      <c r="AB11" s="217">
        <v>0.32237526890054657</v>
      </c>
      <c r="AC11" s="233">
        <v>0.45873896301997852</v>
      </c>
      <c r="AD11" s="216"/>
      <c r="AE11" s="211"/>
      <c r="AF11" s="212"/>
    </row>
    <row r="12" spans="1:32" ht="15" customHeight="1">
      <c r="A12" s="9"/>
      <c r="B12" s="12" t="s">
        <v>33</v>
      </c>
      <c r="D12" s="205">
        <v>0.17603649999999971</v>
      </c>
      <c r="E12" s="205">
        <v>4.2758789999998333E-2</v>
      </c>
      <c r="F12" s="205">
        <v>6.6159530000000757E-2</v>
      </c>
      <c r="G12" s="216">
        <v>-0.62417152124700914</v>
      </c>
      <c r="H12" s="217">
        <v>0.54727320394247214</v>
      </c>
      <c r="I12" s="216"/>
      <c r="K12" s="205">
        <v>9.9386790000001876E-2</v>
      </c>
      <c r="L12" s="205">
        <v>6.7968530000001068E-2</v>
      </c>
      <c r="M12" s="205">
        <v>4.9499720000001815E-2</v>
      </c>
      <c r="N12" s="216">
        <v>-0.5019486996209368</v>
      </c>
      <c r="O12" s="217">
        <v>-0.27172590020703646</v>
      </c>
      <c r="P12" s="216"/>
      <c r="R12" s="205">
        <v>-4.7591779999999292E-2</v>
      </c>
      <c r="S12" s="205">
        <v>5.3089300000014553E-3</v>
      </c>
      <c r="T12" s="205">
        <v>0.20291563000000298</v>
      </c>
      <c r="U12" s="217" t="s">
        <v>136</v>
      </c>
      <c r="V12" s="217" t="s">
        <v>134</v>
      </c>
      <c r="W12" s="216"/>
      <c r="Y12" s="205">
        <v>0.22783151000000273</v>
      </c>
      <c r="Z12" s="205">
        <v>0.11603625000000221</v>
      </c>
      <c r="AA12" s="205">
        <v>0.31857487999999595</v>
      </c>
      <c r="AB12" s="217">
        <v>0.39829157081912037</v>
      </c>
      <c r="AC12" s="217">
        <v>1.7454772107853356</v>
      </c>
      <c r="AD12" s="216"/>
      <c r="AE12" s="211"/>
      <c r="AF12" s="212"/>
    </row>
    <row r="13" spans="1:32" s="9" customFormat="1" ht="15" customHeight="1">
      <c r="A13" s="8"/>
      <c r="B13" s="84" t="s">
        <v>69</v>
      </c>
      <c r="C13" s="90"/>
      <c r="D13" s="115">
        <v>5.5569493599999999</v>
      </c>
      <c r="E13" s="115">
        <v>5.6182140999999994</v>
      </c>
      <c r="F13" s="115">
        <v>5.8949231999999991</v>
      </c>
      <c r="G13" s="222">
        <v>6.0820032378340549E-2</v>
      </c>
      <c r="H13" s="121">
        <v>4.9252145801990721E-2</v>
      </c>
      <c r="I13" s="222"/>
      <c r="J13" s="15"/>
      <c r="K13" s="115">
        <v>6.3270707599999998</v>
      </c>
      <c r="L13" s="115">
        <v>5.113610640000001</v>
      </c>
      <c r="M13" s="115">
        <v>6.4625150399999995</v>
      </c>
      <c r="N13" s="222">
        <v>2.1407106880530602E-2</v>
      </c>
      <c r="O13" s="256">
        <v>0.26378707628784154</v>
      </c>
      <c r="P13" s="222"/>
      <c r="Q13" s="15"/>
      <c r="R13" s="129">
        <v>5.8792416600000008</v>
      </c>
      <c r="S13" s="129">
        <v>5.0490504999999999</v>
      </c>
      <c r="T13" s="129">
        <v>6.0133861900000012</v>
      </c>
      <c r="U13" s="222">
        <v>2.2816638226093922E-2</v>
      </c>
      <c r="V13" s="230">
        <v>0.19099347293119795</v>
      </c>
      <c r="W13" s="222"/>
      <c r="X13" s="90"/>
      <c r="Y13" s="129">
        <v>17.763261780000001</v>
      </c>
      <c r="Z13" s="129">
        <v>15.780875240000002</v>
      </c>
      <c r="AA13" s="129">
        <v>18.370824429999999</v>
      </c>
      <c r="AB13" s="222">
        <v>3.4203326929745703E-2</v>
      </c>
      <c r="AC13" s="230">
        <v>0.16411948961076739</v>
      </c>
      <c r="AD13" s="222"/>
      <c r="AE13" s="211"/>
      <c r="AF13" s="212"/>
    </row>
    <row r="14" spans="1:32" ht="15" customHeight="1">
      <c r="B14" s="91" t="s">
        <v>31</v>
      </c>
      <c r="C14" s="58"/>
      <c r="D14" s="127">
        <v>0.35022230000000032</v>
      </c>
      <c r="E14" s="127">
        <v>0.59568110000000007</v>
      </c>
      <c r="F14" s="127">
        <v>0.3505556199999999</v>
      </c>
      <c r="G14" s="217">
        <v>9.5173836731587969E-4</v>
      </c>
      <c r="H14" s="95">
        <v>-0.41150454496541883</v>
      </c>
      <c r="I14" s="217"/>
      <c r="J14" s="34"/>
      <c r="K14" s="127">
        <v>0.61078799000000006</v>
      </c>
      <c r="L14" s="127">
        <v>0.46655351</v>
      </c>
      <c r="M14" s="127">
        <v>0.25019458000000006</v>
      </c>
      <c r="N14" s="217">
        <v>-0.59037410018491032</v>
      </c>
      <c r="O14" s="257">
        <v>-0.46373872527504933</v>
      </c>
      <c r="P14" s="217"/>
      <c r="Q14" s="34"/>
      <c r="R14" s="128">
        <v>0.14461561000000012</v>
      </c>
      <c r="S14" s="128">
        <v>0.37691879999999994</v>
      </c>
      <c r="T14" s="128">
        <v>0.21626951</v>
      </c>
      <c r="U14" s="217">
        <v>0.49547832353644128</v>
      </c>
      <c r="V14" s="233">
        <v>-0.42621723830172431</v>
      </c>
      <c r="W14" s="217"/>
      <c r="X14" s="58"/>
      <c r="Y14" s="128">
        <v>1.1056258999999999</v>
      </c>
      <c r="Z14" s="128">
        <v>1.4391534099999999</v>
      </c>
      <c r="AA14" s="128">
        <v>0.81701970999999984</v>
      </c>
      <c r="AB14" s="217">
        <v>-0.26103421600380394</v>
      </c>
      <c r="AC14" s="233">
        <v>-0.43229144000708031</v>
      </c>
      <c r="AD14" s="217"/>
      <c r="AE14" s="211"/>
      <c r="AF14" s="212"/>
    </row>
    <row r="15" spans="1:32" ht="15" customHeight="1">
      <c r="B15" s="91" t="s">
        <v>32</v>
      </c>
      <c r="C15" s="58"/>
      <c r="D15" s="127">
        <v>0.7682542899999999</v>
      </c>
      <c r="E15" s="127">
        <v>0.66459741999999999</v>
      </c>
      <c r="F15" s="127">
        <v>0.59932831000000009</v>
      </c>
      <c r="G15" s="217">
        <v>-0.21988289840854625</v>
      </c>
      <c r="H15" s="95">
        <v>-9.8208491390170974E-2</v>
      </c>
      <c r="I15" s="217"/>
      <c r="K15" s="127">
        <v>0.82308090999999994</v>
      </c>
      <c r="L15" s="127">
        <v>0.7363526600000001</v>
      </c>
      <c r="M15" s="127">
        <v>0.71384862000000004</v>
      </c>
      <c r="N15" s="217">
        <v>-0.13271148519287113</v>
      </c>
      <c r="O15" s="257">
        <v>-3.05614975302731E-2</v>
      </c>
      <c r="P15" s="217"/>
      <c r="R15" s="128">
        <v>0.72111298999999995</v>
      </c>
      <c r="S15" s="128">
        <v>0.66982891</v>
      </c>
      <c r="T15" s="128">
        <v>0.56903557999999999</v>
      </c>
      <c r="U15" s="217">
        <v>-0.21089262308254908</v>
      </c>
      <c r="V15" s="233">
        <v>-0.15047623131106724</v>
      </c>
      <c r="W15" s="217"/>
      <c r="X15" s="58"/>
      <c r="Y15" s="128">
        <v>2.31244819</v>
      </c>
      <c r="Z15" s="128">
        <v>2.07077899</v>
      </c>
      <c r="AA15" s="128">
        <v>1.8822125099999998</v>
      </c>
      <c r="AB15" s="217">
        <v>-0.18605202999164283</v>
      </c>
      <c r="AC15" s="233">
        <v>-9.1060649596411136E-2</v>
      </c>
      <c r="AD15" s="217"/>
      <c r="AE15" s="211"/>
      <c r="AF15" s="212"/>
    </row>
    <row r="16" spans="1:32" s="17" customFormat="1" ht="15" customHeight="1">
      <c r="B16" s="33" t="s">
        <v>131</v>
      </c>
      <c r="C16" s="34"/>
      <c r="D16" s="128">
        <v>0</v>
      </c>
      <c r="E16" s="128">
        <v>0</v>
      </c>
      <c r="F16" s="128">
        <v>0</v>
      </c>
      <c r="G16" s="217" t="s">
        <v>135</v>
      </c>
      <c r="H16" s="95" t="s">
        <v>135</v>
      </c>
      <c r="I16" s="217"/>
      <c r="J16" s="15"/>
      <c r="K16" s="128">
        <v>0</v>
      </c>
      <c r="L16" s="128">
        <v>0</v>
      </c>
      <c r="M16" s="128">
        <v>0</v>
      </c>
      <c r="N16" s="217" t="s">
        <v>135</v>
      </c>
      <c r="O16" s="233" t="s">
        <v>135</v>
      </c>
      <c r="P16" s="217"/>
      <c r="Q16" s="15"/>
      <c r="R16" s="128">
        <v>0</v>
      </c>
      <c r="S16" s="128">
        <v>0</v>
      </c>
      <c r="T16" s="128">
        <v>0</v>
      </c>
      <c r="U16" s="217" t="s">
        <v>170</v>
      </c>
      <c r="V16" s="217" t="s">
        <v>170</v>
      </c>
      <c r="W16" s="217"/>
      <c r="X16" s="34"/>
      <c r="Y16" s="128">
        <v>0</v>
      </c>
      <c r="Z16" s="128">
        <v>0</v>
      </c>
      <c r="AA16" s="128">
        <v>0</v>
      </c>
      <c r="AB16" s="217" t="s">
        <v>170</v>
      </c>
      <c r="AC16" s="217" t="s">
        <v>170</v>
      </c>
      <c r="AD16" s="217"/>
      <c r="AE16" s="211"/>
      <c r="AF16" s="212"/>
    </row>
    <row r="17" spans="1:33" ht="15" customHeight="1">
      <c r="A17" s="9"/>
      <c r="B17" s="91" t="s">
        <v>87</v>
      </c>
      <c r="C17" s="58"/>
      <c r="D17" s="127">
        <v>1.7319492299999999</v>
      </c>
      <c r="E17" s="127">
        <v>1.6233950799999997</v>
      </c>
      <c r="F17" s="127">
        <v>2.6282418200000004</v>
      </c>
      <c r="G17" s="217">
        <v>0.51750511762980511</v>
      </c>
      <c r="H17" s="95">
        <v>0.61897855449950046</v>
      </c>
      <c r="I17" s="217"/>
      <c r="J17" s="10"/>
      <c r="K17" s="127">
        <v>1.8077639000000003</v>
      </c>
      <c r="L17" s="127">
        <v>1.4085169799999999</v>
      </c>
      <c r="M17" s="127">
        <v>2.82445426</v>
      </c>
      <c r="N17" s="217">
        <v>0.56240218094851846</v>
      </c>
      <c r="O17" s="257">
        <v>1.0052681651022768</v>
      </c>
      <c r="P17" s="217"/>
      <c r="Q17" s="10"/>
      <c r="R17" s="128">
        <v>1.9400421300000001</v>
      </c>
      <c r="S17" s="128">
        <v>1.91391665</v>
      </c>
      <c r="T17" s="128">
        <v>3.2482250500000003</v>
      </c>
      <c r="U17" s="217">
        <v>0.67430644921097671</v>
      </c>
      <c r="V17" s="233">
        <v>0.69716118515401404</v>
      </c>
      <c r="W17" s="217"/>
      <c r="X17" s="58"/>
      <c r="Y17" s="128">
        <v>5.479755260000001</v>
      </c>
      <c r="Z17" s="128">
        <v>4.9458287099999989</v>
      </c>
      <c r="AA17" s="128">
        <v>8.7009211299999993</v>
      </c>
      <c r="AB17" s="217">
        <v>0.58783024371785486</v>
      </c>
      <c r="AC17" s="233">
        <v>0.75924433298863714</v>
      </c>
      <c r="AD17" s="217"/>
      <c r="AE17" s="211"/>
      <c r="AF17" s="212"/>
    </row>
    <row r="18" spans="1:33" ht="15" customHeight="1">
      <c r="A18" s="9"/>
      <c r="B18" s="91" t="s">
        <v>108</v>
      </c>
      <c r="C18" s="58"/>
      <c r="D18" s="127">
        <v>2.7065235400000001</v>
      </c>
      <c r="E18" s="127">
        <v>2.7345404999999992</v>
      </c>
      <c r="F18" s="127">
        <v>2.3167974500000001</v>
      </c>
      <c r="G18" s="217">
        <v>-0.14399508603571942</v>
      </c>
      <c r="H18" s="95">
        <v>-0.15276535491063278</v>
      </c>
      <c r="I18" s="217"/>
      <c r="J18" s="90"/>
      <c r="K18" s="127">
        <v>3.0854379599999997</v>
      </c>
      <c r="L18" s="127">
        <v>2.5021874899999998</v>
      </c>
      <c r="M18" s="127">
        <v>2.6740175799999997</v>
      </c>
      <c r="N18" s="217">
        <v>-0.13334261953528315</v>
      </c>
      <c r="O18" s="257">
        <v>6.8671948319907847E-2</v>
      </c>
      <c r="P18" s="217"/>
      <c r="Q18" s="90"/>
      <c r="R18" s="128">
        <v>3.0734709300000005</v>
      </c>
      <c r="S18" s="128">
        <v>2.0883861399999999</v>
      </c>
      <c r="T18" s="128">
        <v>1.9798560500000004</v>
      </c>
      <c r="U18" s="217">
        <v>-0.35582405199453115</v>
      </c>
      <c r="V18" s="233">
        <v>-5.1968401782248708E-2</v>
      </c>
      <c r="W18" s="217"/>
      <c r="X18" s="58"/>
      <c r="Y18" s="128">
        <v>8.8654324299999985</v>
      </c>
      <c r="Z18" s="128">
        <v>7.3251141300000002</v>
      </c>
      <c r="AA18" s="128">
        <v>6.9706710799999989</v>
      </c>
      <c r="AB18" s="217">
        <v>-0.21372463948721332</v>
      </c>
      <c r="AC18" s="233">
        <v>-4.8387375774580743E-2</v>
      </c>
      <c r="AD18" s="217"/>
      <c r="AE18" s="211"/>
      <c r="AF18" s="212"/>
    </row>
    <row r="19" spans="1:33" s="9" customFormat="1" ht="15" customHeight="1">
      <c r="B19" s="84" t="s">
        <v>70</v>
      </c>
      <c r="C19" s="90"/>
      <c r="D19" s="129">
        <v>4.9851181199999992</v>
      </c>
      <c r="E19" s="129">
        <v>7.3477716899999992</v>
      </c>
      <c r="F19" s="129">
        <v>6.2048140300000005</v>
      </c>
      <c r="G19" s="222">
        <v>0.24466740418981314</v>
      </c>
      <c r="H19" s="121">
        <v>-0.15555160233891252</v>
      </c>
      <c r="I19" s="222"/>
      <c r="J19" s="32"/>
      <c r="K19" s="129">
        <v>4.3518220799999998</v>
      </c>
      <c r="L19" s="129">
        <v>3.3855088900000005</v>
      </c>
      <c r="M19" s="129">
        <v>5.1033244099999981</v>
      </c>
      <c r="N19" s="222">
        <v>0.17268682317085871</v>
      </c>
      <c r="O19" s="230">
        <v>0.50740245434712106</v>
      </c>
      <c r="P19" s="222"/>
      <c r="Q19" s="32"/>
      <c r="R19" s="129">
        <v>6.2599242700000017</v>
      </c>
      <c r="S19" s="129">
        <v>5.748976429999999</v>
      </c>
      <c r="T19" s="129">
        <v>5.8758658699999975</v>
      </c>
      <c r="U19" s="222">
        <v>-6.1351924310100947E-2</v>
      </c>
      <c r="V19" s="230">
        <v>2.2071657719424431E-2</v>
      </c>
      <c r="W19" s="222"/>
      <c r="X19" s="90"/>
      <c r="Y19" s="129">
        <v>15.596864469999998</v>
      </c>
      <c r="Z19" s="129">
        <v>16.482257010000001</v>
      </c>
      <c r="AA19" s="129">
        <v>17.184004310000002</v>
      </c>
      <c r="AB19" s="222">
        <v>0.10176018667423903</v>
      </c>
      <c r="AC19" s="230">
        <v>4.2575922676987954E-2</v>
      </c>
      <c r="AD19" s="222"/>
      <c r="AE19" s="211"/>
      <c r="AF19" s="212"/>
    </row>
    <row r="20" spans="1:33" s="9" customFormat="1" ht="15" customHeight="1">
      <c r="A20" s="8"/>
      <c r="B20" s="84" t="s">
        <v>35</v>
      </c>
      <c r="C20" s="90"/>
      <c r="D20" s="121">
        <v>0.47287860084917605</v>
      </c>
      <c r="E20" s="121">
        <v>0.56669595424568175</v>
      </c>
      <c r="F20" s="121">
        <v>0.51280568429336049</v>
      </c>
      <c r="G20" s="225">
        <v>3.9927083444184444</v>
      </c>
      <c r="H20" s="130">
        <v>-5.3890269952321272</v>
      </c>
      <c r="I20" s="225"/>
      <c r="J20" s="32"/>
      <c r="K20" s="222">
        <v>0.40751622337657989</v>
      </c>
      <c r="L20" s="222">
        <v>0.39833642509084699</v>
      </c>
      <c r="M20" s="222">
        <v>0.44124115954246607</v>
      </c>
      <c r="N20" s="225">
        <v>3.3724936165886179</v>
      </c>
      <c r="O20" s="225">
        <v>4.2904734451619078</v>
      </c>
      <c r="P20" s="225"/>
      <c r="Q20" s="32"/>
      <c r="R20" s="222">
        <v>0.51567993271511381</v>
      </c>
      <c r="S20" s="222">
        <v>0.53240989925925275</v>
      </c>
      <c r="T20" s="222">
        <v>0.49421661180594034</v>
      </c>
      <c r="U20" s="225">
        <v>-2.1463320909173467</v>
      </c>
      <c r="V20" s="225">
        <v>-3.8193287453312408</v>
      </c>
      <c r="W20" s="225"/>
      <c r="X20" s="90"/>
      <c r="Y20" s="222">
        <v>0.46753013921822306</v>
      </c>
      <c r="Z20" s="222">
        <v>0.51086970980630675</v>
      </c>
      <c r="AA20" s="222">
        <v>0.48331000089075388</v>
      </c>
      <c r="AB20" s="225">
        <v>1.5779861672530815</v>
      </c>
      <c r="AC20" s="225">
        <v>-2.755970891555287</v>
      </c>
      <c r="AD20" s="225"/>
      <c r="AE20" s="211"/>
      <c r="AF20" s="212"/>
    </row>
    <row r="21" spans="1:33" s="16" customFormat="1" ht="15" customHeight="1">
      <c r="B21" s="195" t="s">
        <v>115</v>
      </c>
      <c r="C21" s="32"/>
      <c r="D21" s="128">
        <v>6.2209370000000007E-2</v>
      </c>
      <c r="E21" s="128">
        <v>9.9657949999999981E-2</v>
      </c>
      <c r="F21" s="128">
        <v>3.0021180000000005E-2</v>
      </c>
      <c r="G21" s="219">
        <v>-0.51741707077245758</v>
      </c>
      <c r="H21" s="100">
        <v>-0.69875780105852059</v>
      </c>
      <c r="I21" s="219"/>
      <c r="J21" s="32"/>
      <c r="K21" s="128">
        <v>6.1723699999999992E-2</v>
      </c>
      <c r="L21" s="128">
        <v>7.5901460000000004E-2</v>
      </c>
      <c r="M21" s="128">
        <v>2.4375819999999999E-2</v>
      </c>
      <c r="N21" s="219">
        <v>-0.60508167851246764</v>
      </c>
      <c r="O21" s="233">
        <v>-0.67884912885733684</v>
      </c>
      <c r="P21" s="219"/>
      <c r="Q21" s="32"/>
      <c r="R21" s="128">
        <v>0.10307423999999998</v>
      </c>
      <c r="S21" s="128">
        <v>7.0260650000000008E-2</v>
      </c>
      <c r="T21" s="128">
        <v>2.1883750000000004E-2</v>
      </c>
      <c r="U21" s="219">
        <v>-0.78768943627428145</v>
      </c>
      <c r="V21" s="233">
        <v>-0.68853476305727312</v>
      </c>
      <c r="W21" s="219"/>
      <c r="X21" s="32"/>
      <c r="Y21" s="128">
        <v>0.22700730999999999</v>
      </c>
      <c r="Z21" s="128">
        <v>0.24582006000000003</v>
      </c>
      <c r="AA21" s="128">
        <v>7.6280749999999994E-2</v>
      </c>
      <c r="AB21" s="219">
        <v>-0.66397227472542619</v>
      </c>
      <c r="AC21" s="233">
        <v>-0.68968866902074644</v>
      </c>
      <c r="AD21" s="219"/>
      <c r="AE21" s="211"/>
      <c r="AF21" s="212"/>
    </row>
    <row r="22" spans="1:33" s="16" customFormat="1" ht="15" customHeight="1">
      <c r="B22" s="29" t="s">
        <v>117</v>
      </c>
      <c r="C22" s="32"/>
      <c r="D22" s="129">
        <v>4.9229087499999986</v>
      </c>
      <c r="E22" s="129">
        <v>7.24811374</v>
      </c>
      <c r="F22" s="129">
        <v>6.1747928500000011</v>
      </c>
      <c r="G22" s="222">
        <v>0.25429764465977622</v>
      </c>
      <c r="H22" s="121">
        <v>-0.1480827879502894</v>
      </c>
      <c r="I22" s="222"/>
      <c r="J22" s="10"/>
      <c r="K22" s="129">
        <v>4.2900983799999999</v>
      </c>
      <c r="L22" s="129">
        <v>3.3096074300000016</v>
      </c>
      <c r="M22" s="129">
        <v>5.0789485899999978</v>
      </c>
      <c r="N22" s="222">
        <v>0.1838769510922027</v>
      </c>
      <c r="O22" s="230">
        <v>0.5346075622026254</v>
      </c>
      <c r="P22" s="222"/>
      <c r="Q22" s="10"/>
      <c r="R22" s="129">
        <v>6.1568500300000011</v>
      </c>
      <c r="S22" s="129">
        <v>5.6787157800000001</v>
      </c>
      <c r="T22" s="129">
        <v>5.8539821199999977</v>
      </c>
      <c r="U22" s="222">
        <v>-4.9192023278826436E-2</v>
      </c>
      <c r="V22" s="230">
        <v>3.0863728136786062E-2</v>
      </c>
      <c r="W22" s="222"/>
      <c r="X22" s="32"/>
      <c r="Y22" s="129">
        <v>15.369857159999997</v>
      </c>
      <c r="Z22" s="129">
        <v>16.236436950000002</v>
      </c>
      <c r="AA22" s="129">
        <v>17.10772356</v>
      </c>
      <c r="AB22" s="222">
        <v>0.11306978210069474</v>
      </c>
      <c r="AC22" s="230">
        <v>5.3662426841746047E-2</v>
      </c>
      <c r="AD22" s="222"/>
      <c r="AE22" s="211"/>
      <c r="AF22" s="212"/>
    </row>
    <row r="23" spans="1:33" s="16" customFormat="1" ht="15" customHeight="1">
      <c r="B23" s="29" t="s">
        <v>137</v>
      </c>
      <c r="C23" s="32"/>
      <c r="D23" s="222">
        <v>0.46697754110752454</v>
      </c>
      <c r="E23" s="222">
        <v>0.55900984756516525</v>
      </c>
      <c r="F23" s="222">
        <v>0.51032454115534531</v>
      </c>
      <c r="G23" s="225">
        <v>4.3347000047820767</v>
      </c>
      <c r="H23" s="225">
        <v>-4.8685306409819944</v>
      </c>
      <c r="I23" s="225"/>
      <c r="J23" s="167"/>
      <c r="K23" s="222">
        <v>0.40173625152698877</v>
      </c>
      <c r="L23" s="222">
        <v>0.38940591649732931</v>
      </c>
      <c r="M23" s="222">
        <v>0.43913358921820395</v>
      </c>
      <c r="N23" s="225">
        <v>3.7397337691215169</v>
      </c>
      <c r="O23" s="225">
        <v>4.9727672720874638</v>
      </c>
      <c r="P23" s="225"/>
      <c r="Q23" s="167"/>
      <c r="R23" s="222">
        <v>0.50718888476384816</v>
      </c>
      <c r="S23" s="222">
        <v>0.5259030947795571</v>
      </c>
      <c r="T23" s="222">
        <v>0.4923759787796102</v>
      </c>
      <c r="U23" s="225">
        <v>-1.4812905984237956</v>
      </c>
      <c r="V23" s="225">
        <v>-3.3527115999946897</v>
      </c>
      <c r="W23" s="225"/>
      <c r="X23" s="167"/>
      <c r="Y23" s="222">
        <v>0.4607253894909944</v>
      </c>
      <c r="Z23" s="222">
        <v>0.50325048492463098</v>
      </c>
      <c r="AA23" s="222">
        <v>0.48116456094059074</v>
      </c>
      <c r="AB23" s="225">
        <v>2.0439171449596341</v>
      </c>
      <c r="AC23" s="225">
        <v>-2.2085923984040248</v>
      </c>
      <c r="AD23" s="225"/>
      <c r="AE23" s="273"/>
      <c r="AF23" s="212"/>
      <c r="AG23" s="273"/>
    </row>
    <row r="24" spans="1:33" s="16" customFormat="1" ht="15" customHeight="1">
      <c r="B24" s="195" t="s">
        <v>17</v>
      </c>
      <c r="C24" s="32"/>
      <c r="D24" s="128">
        <v>0.245</v>
      </c>
      <c r="E24" s="128">
        <v>5.0479999999999998E-5</v>
      </c>
      <c r="F24" s="128">
        <v>4.0757E-4</v>
      </c>
      <c r="G24" s="219">
        <v>-0.99833644897959184</v>
      </c>
      <c r="H24" s="100" t="s">
        <v>134</v>
      </c>
      <c r="I24" s="219"/>
      <c r="J24" s="21"/>
      <c r="K24" s="128">
        <v>-1.061E-4</v>
      </c>
      <c r="L24" s="128">
        <v>2.7284E-4</v>
      </c>
      <c r="M24" s="128">
        <v>3.0416999999999998E-4</v>
      </c>
      <c r="N24" s="219" t="s">
        <v>136</v>
      </c>
      <c r="O24" s="233">
        <v>0.11482920392904276</v>
      </c>
      <c r="P24" s="219"/>
      <c r="Q24" s="21"/>
      <c r="R24" s="128">
        <v>0</v>
      </c>
      <c r="S24" s="128">
        <v>2.2657999999999999E-4</v>
      </c>
      <c r="T24" s="128">
        <v>4.7300000000000005E-6</v>
      </c>
      <c r="U24" s="217" t="s">
        <v>170</v>
      </c>
      <c r="V24" s="233">
        <v>-0.97912437108306116</v>
      </c>
      <c r="W24" s="219"/>
      <c r="X24" s="32"/>
      <c r="Y24" s="128">
        <v>0.2448939</v>
      </c>
      <c r="Z24" s="128">
        <v>5.4989999999999998E-4</v>
      </c>
      <c r="AA24" s="128">
        <v>7.1647000000000008E-4</v>
      </c>
      <c r="AB24" s="219">
        <v>-0.99707436567427776</v>
      </c>
      <c r="AC24" s="233">
        <v>0.30290961993089671</v>
      </c>
      <c r="AD24" s="219"/>
      <c r="AE24" s="211"/>
      <c r="AF24" s="212"/>
    </row>
    <row r="25" spans="1:33" s="9" customFormat="1" ht="15" customHeight="1">
      <c r="B25" s="84" t="s">
        <v>18</v>
      </c>
      <c r="C25" s="90"/>
      <c r="D25" s="120">
        <v>4.6779087499999985</v>
      </c>
      <c r="E25" s="120">
        <v>7.2480632600000003</v>
      </c>
      <c r="F25" s="120">
        <v>6.1743852800000001</v>
      </c>
      <c r="G25" s="222">
        <v>0.31990289036741082</v>
      </c>
      <c r="H25" s="121">
        <v>-0.14813308624461419</v>
      </c>
      <c r="I25" s="222"/>
      <c r="J25" s="58"/>
      <c r="K25" s="120">
        <v>4.290204479999999</v>
      </c>
      <c r="L25" s="120">
        <v>3.3093345900000015</v>
      </c>
      <c r="M25" s="120">
        <v>5.078644419999998</v>
      </c>
      <c r="N25" s="222">
        <v>0.1837767742016807</v>
      </c>
      <c r="O25" s="222">
        <v>0.53464217107161593</v>
      </c>
      <c r="P25" s="222"/>
      <c r="Q25" s="58"/>
      <c r="R25" s="120">
        <v>6.1568500300000011</v>
      </c>
      <c r="S25" s="120">
        <v>5.6784891999999996</v>
      </c>
      <c r="T25" s="120">
        <v>5.8539773899999989</v>
      </c>
      <c r="U25" s="222">
        <v>-4.9192791528820501E-2</v>
      </c>
      <c r="V25" s="222">
        <v>3.0904028134807193E-2</v>
      </c>
      <c r="W25" s="222"/>
      <c r="X25" s="90"/>
      <c r="Y25" s="120">
        <v>15.124963259999999</v>
      </c>
      <c r="Z25" s="120">
        <v>16.235887050000002</v>
      </c>
      <c r="AA25" s="120">
        <v>17.10700709</v>
      </c>
      <c r="AB25" s="222">
        <v>0.13104453848438635</v>
      </c>
      <c r="AC25" s="222">
        <v>5.3653984985070347E-2</v>
      </c>
      <c r="AD25" s="222"/>
      <c r="AE25" s="211"/>
      <c r="AF25" s="212"/>
    </row>
    <row r="26" spans="1:33" ht="6" customHeight="1">
      <c r="B26" s="92"/>
      <c r="C26" s="92"/>
      <c r="D26" s="89"/>
      <c r="E26" s="89"/>
      <c r="F26" s="42"/>
      <c r="G26" s="42"/>
      <c r="H26" s="42"/>
      <c r="I26" s="92"/>
      <c r="J26" s="94"/>
      <c r="K26" s="89"/>
      <c r="L26" s="89"/>
      <c r="M26" s="42"/>
      <c r="N26" s="42"/>
      <c r="O26" s="42"/>
      <c r="P26" s="42"/>
      <c r="Q26" s="94"/>
      <c r="R26" s="89"/>
      <c r="S26" s="89"/>
      <c r="T26" s="42"/>
      <c r="U26" s="42"/>
      <c r="V26" s="42"/>
      <c r="W26" s="42"/>
      <c r="X26" s="92"/>
      <c r="Y26" s="89"/>
      <c r="Z26" s="89"/>
      <c r="AD26" s="92"/>
      <c r="AF26" s="212"/>
    </row>
    <row r="27" spans="1:33" ht="15" customHeight="1">
      <c r="B27" s="15" t="s">
        <v>116</v>
      </c>
      <c r="C27" s="176"/>
      <c r="D27" s="176"/>
      <c r="E27" s="176"/>
      <c r="F27" s="176"/>
      <c r="G27" s="176"/>
      <c r="H27" s="176"/>
      <c r="I27" s="176"/>
      <c r="J27" s="176"/>
      <c r="K27" s="284"/>
      <c r="L27" s="284"/>
      <c r="M27" s="284"/>
      <c r="N27" s="176"/>
      <c r="O27" s="176"/>
      <c r="P27" s="176"/>
      <c r="Q27" s="176"/>
      <c r="R27" s="284"/>
      <c r="S27" s="284"/>
      <c r="T27" s="284"/>
      <c r="U27" s="176"/>
      <c r="V27" s="176"/>
      <c r="W27" s="176"/>
      <c r="X27" s="284"/>
      <c r="Y27" s="284"/>
      <c r="Z27" s="284"/>
      <c r="AA27" s="284"/>
      <c r="AB27" s="176"/>
      <c r="AC27" s="176"/>
      <c r="AD27" s="176"/>
    </row>
    <row r="28" spans="1:33" ht="15" customHeight="1">
      <c r="B28" s="58"/>
      <c r="C28" s="91"/>
      <c r="D28" s="23"/>
      <c r="E28" s="23"/>
      <c r="F28" s="23"/>
      <c r="G28" s="23"/>
      <c r="H28" s="176"/>
      <c r="I28" s="176"/>
      <c r="J28" s="176"/>
      <c r="K28" s="176"/>
      <c r="L28" s="23"/>
      <c r="M28" s="23"/>
      <c r="N28" s="23"/>
      <c r="O28" s="23"/>
      <c r="P28" s="91"/>
      <c r="Q28" s="176"/>
      <c r="R28" s="176"/>
      <c r="S28" s="23"/>
      <c r="T28" s="23"/>
      <c r="U28" s="23"/>
      <c r="V28" s="23"/>
      <c r="W28" s="91"/>
      <c r="X28" s="91"/>
      <c r="Y28" s="23"/>
      <c r="Z28" s="23"/>
      <c r="AA28" s="23"/>
      <c r="AB28" s="23"/>
      <c r="AC28" s="23"/>
      <c r="AD28" s="91"/>
    </row>
    <row r="29" spans="1:33" ht="15" customHeight="1">
      <c r="B29" s="81"/>
      <c r="C29" s="12"/>
      <c r="D29" s="22"/>
      <c r="E29" s="22"/>
      <c r="F29" s="22"/>
      <c r="G29" s="22"/>
      <c r="H29" s="176"/>
      <c r="I29" s="176"/>
      <c r="J29" s="176"/>
      <c r="K29" s="176"/>
      <c r="L29" s="22"/>
      <c r="M29" s="22"/>
      <c r="N29" s="22"/>
      <c r="O29" s="22"/>
      <c r="P29" s="12"/>
      <c r="Q29" s="176"/>
      <c r="R29" s="176"/>
      <c r="S29" s="22"/>
      <c r="T29" s="22"/>
      <c r="U29" s="22"/>
      <c r="V29" s="22"/>
      <c r="W29" s="12"/>
      <c r="X29" s="12"/>
      <c r="Y29" s="23"/>
      <c r="Z29" s="23"/>
      <c r="AA29" s="23"/>
      <c r="AB29" s="23"/>
      <c r="AC29" s="23"/>
      <c r="AD29" s="12"/>
    </row>
    <row r="30" spans="1:33" ht="29.15" customHeight="1" thickBot="1">
      <c r="B30" s="21"/>
      <c r="C30" s="21"/>
      <c r="D30" s="190" t="s">
        <v>88</v>
      </c>
      <c r="E30" s="190"/>
      <c r="F30" s="190"/>
      <c r="G30" s="190"/>
      <c r="H30" s="190"/>
      <c r="I30" s="190"/>
      <c r="J30" s="190"/>
      <c r="K30" s="190"/>
      <c r="L30" s="190"/>
      <c r="M30" s="190"/>
      <c r="N30" s="190"/>
      <c r="O30" s="190"/>
      <c r="P30" s="190"/>
      <c r="Q30" s="190"/>
      <c r="R30" s="190"/>
      <c r="S30" s="190"/>
      <c r="T30" s="190"/>
      <c r="U30" s="190"/>
      <c r="V30" s="190"/>
      <c r="W30" s="190"/>
      <c r="X30" s="190"/>
      <c r="Y30" s="290"/>
      <c r="Z30" s="290"/>
      <c r="AA30" s="290"/>
      <c r="AB30" s="290"/>
      <c r="AC30" s="290"/>
      <c r="AD30" s="190"/>
    </row>
    <row r="31" spans="1:33" ht="15" customHeight="1">
      <c r="D31" s="93" t="s">
        <v>146</v>
      </c>
      <c r="E31" s="93" t="s">
        <v>96</v>
      </c>
      <c r="F31" s="234" t="s">
        <v>130</v>
      </c>
      <c r="G31" s="235" t="s">
        <v>153</v>
      </c>
      <c r="H31" s="235" t="s">
        <v>148</v>
      </c>
      <c r="I31" s="235"/>
      <c r="K31" s="93" t="s">
        <v>155</v>
      </c>
      <c r="L31" s="93" t="s">
        <v>156</v>
      </c>
      <c r="M31" s="234" t="s">
        <v>157</v>
      </c>
      <c r="N31" s="235" t="s">
        <v>153</v>
      </c>
      <c r="O31" s="235" t="s">
        <v>148</v>
      </c>
      <c r="P31" s="93"/>
      <c r="R31" s="98" t="s">
        <v>164</v>
      </c>
      <c r="S31" s="98" t="s">
        <v>165</v>
      </c>
      <c r="T31" s="184" t="s">
        <v>166</v>
      </c>
      <c r="U31" s="235" t="s">
        <v>153</v>
      </c>
      <c r="V31" s="235" t="s">
        <v>148</v>
      </c>
      <c r="W31" s="93"/>
      <c r="X31" s="149"/>
      <c r="Y31" s="149" t="s">
        <v>167</v>
      </c>
      <c r="Z31" s="149" t="s">
        <v>168</v>
      </c>
      <c r="AA31" s="292" t="s">
        <v>169</v>
      </c>
      <c r="AB31" s="235" t="s">
        <v>153</v>
      </c>
      <c r="AC31" s="235" t="s">
        <v>148</v>
      </c>
      <c r="AD31" s="235"/>
    </row>
    <row r="32" spans="1:33" ht="15" customHeight="1">
      <c r="B32" s="30" t="s">
        <v>125</v>
      </c>
      <c r="D32" s="128">
        <v>1.1167615150200003</v>
      </c>
      <c r="E32" s="128">
        <v>1.568083396</v>
      </c>
      <c r="F32" s="128">
        <v>1.3900908729999999</v>
      </c>
      <c r="G32" s="233">
        <v>0.24475177045754881</v>
      </c>
      <c r="H32" s="188">
        <v>-0.11350960252116594</v>
      </c>
      <c r="I32" s="233"/>
      <c r="K32" s="128">
        <v>1.0898093829199997</v>
      </c>
      <c r="L32" s="128">
        <v>0.74026022600000008</v>
      </c>
      <c r="M32" s="128">
        <v>1.4060928405200002</v>
      </c>
      <c r="N32" s="233">
        <v>0.29021906266998809</v>
      </c>
      <c r="O32" s="233">
        <v>0.89945750309702588</v>
      </c>
      <c r="R32" s="204">
        <v>1.3509236167400001</v>
      </c>
      <c r="S32" s="204">
        <v>1.205438064</v>
      </c>
      <c r="T32" s="204">
        <v>1.56712110532</v>
      </c>
      <c r="U32" s="233">
        <v>0.16003679697429529</v>
      </c>
      <c r="V32" s="233">
        <v>0.30004282436530061</v>
      </c>
      <c r="Y32" s="204">
        <v>3.5574945146800006</v>
      </c>
      <c r="Z32" s="204">
        <v>3.5137816860000002</v>
      </c>
      <c r="AA32" s="204">
        <v>4.3603585001200003</v>
      </c>
      <c r="AB32" s="233">
        <v>0.22568242400008809</v>
      </c>
      <c r="AC32" s="233">
        <v>0.24093039630009616</v>
      </c>
      <c r="AD32" s="233"/>
      <c r="AE32" s="211"/>
    </row>
    <row r="33" spans="2:31" ht="15" customHeight="1">
      <c r="B33" s="15" t="s">
        <v>126</v>
      </c>
      <c r="D33" s="128">
        <v>0.9029205143500002</v>
      </c>
      <c r="E33" s="128">
        <v>1.3564825199999999</v>
      </c>
      <c r="F33" s="128">
        <v>1.1924620349999999</v>
      </c>
      <c r="G33" s="233">
        <v>0.32067221427396242</v>
      </c>
      <c r="H33" s="188">
        <v>-0.1209160328877663</v>
      </c>
      <c r="I33" s="233"/>
      <c r="K33" s="128">
        <v>0.86844947167999997</v>
      </c>
      <c r="L33" s="128">
        <v>0.57873121500000002</v>
      </c>
      <c r="M33" s="128">
        <v>1.1502221967200001</v>
      </c>
      <c r="N33" s="233">
        <v>0.32445494439062283</v>
      </c>
      <c r="O33" s="233">
        <v>0.98748947163667367</v>
      </c>
      <c r="R33" s="202">
        <v>1.11895056528</v>
      </c>
      <c r="S33" s="202">
        <v>0.94004944999999995</v>
      </c>
      <c r="T33" s="202">
        <v>1.20650540616</v>
      </c>
      <c r="U33" s="233">
        <v>7.8247282406163077E-2</v>
      </c>
      <c r="V33" s="233">
        <v>0.28344887192902468</v>
      </c>
      <c r="Y33" s="202">
        <v>2.8903205513100003</v>
      </c>
      <c r="Z33" s="202">
        <v>2.8752631850000001</v>
      </c>
      <c r="AA33" s="202">
        <v>3.5462433191600002</v>
      </c>
      <c r="AB33" s="233">
        <v>0.22693772410562252</v>
      </c>
      <c r="AC33" s="233">
        <v>0.23336303182972795</v>
      </c>
      <c r="AD33" s="233"/>
      <c r="AE33" s="211"/>
    </row>
    <row r="34" spans="2:31" ht="15" customHeight="1">
      <c r="B34" s="15" t="s">
        <v>127</v>
      </c>
      <c r="D34" s="128">
        <v>0.154886</v>
      </c>
      <c r="E34" s="128">
        <v>0.137373</v>
      </c>
      <c r="F34" s="128">
        <v>0.18243700000000002</v>
      </c>
      <c r="G34" s="233">
        <v>0.17787921438993859</v>
      </c>
      <c r="H34" s="188">
        <v>0.32804117257394122</v>
      </c>
      <c r="I34" s="233"/>
      <c r="K34" s="128">
        <v>0.475296</v>
      </c>
      <c r="L34" s="128">
        <v>0.62624999999999997</v>
      </c>
      <c r="M34" s="128">
        <v>0.67218100000000003</v>
      </c>
      <c r="N34" s="233">
        <v>0.41423660203325929</v>
      </c>
      <c r="O34" s="233">
        <v>7.3342914171656753E-2</v>
      </c>
      <c r="R34" s="202">
        <v>0.24801699999999999</v>
      </c>
      <c r="S34" s="202">
        <v>0.33102399999999998</v>
      </c>
      <c r="T34" s="202">
        <v>0.31905500000000003</v>
      </c>
      <c r="U34" s="233">
        <v>0.2864239144897327</v>
      </c>
      <c r="V34" s="233">
        <v>-3.6157499154139683E-2</v>
      </c>
      <c r="Y34" s="202">
        <v>0.87819899999999995</v>
      </c>
      <c r="Z34" s="202">
        <v>1.0946469999999999</v>
      </c>
      <c r="AA34" s="202">
        <v>1.173673</v>
      </c>
      <c r="AB34" s="233">
        <v>0.33645449379924153</v>
      </c>
      <c r="AC34" s="233">
        <v>7.2193136234786293E-2</v>
      </c>
      <c r="AD34" s="233"/>
      <c r="AE34" s="211"/>
    </row>
    <row r="35" spans="2:31" ht="15" customHeight="1">
      <c r="B35" s="15" t="s">
        <v>128</v>
      </c>
      <c r="D35" s="128">
        <v>3.5920290000000001</v>
      </c>
      <c r="E35" s="128">
        <v>3.8464659999999999</v>
      </c>
      <c r="F35" s="128">
        <v>3.653184</v>
      </c>
      <c r="G35" s="233">
        <v>1.7025196622855621E-2</v>
      </c>
      <c r="H35" s="188">
        <v>-5.0249241771537743E-2</v>
      </c>
      <c r="I35" s="233"/>
      <c r="K35" s="128">
        <v>3.7872330000000001</v>
      </c>
      <c r="L35" s="128">
        <v>3.846895</v>
      </c>
      <c r="M35" s="128">
        <v>3.4446179999999997</v>
      </c>
      <c r="N35" s="233">
        <v>-9.0465783330468508E-2</v>
      </c>
      <c r="O35" s="233">
        <v>-0.10457186900084355</v>
      </c>
      <c r="R35" s="202">
        <v>3.568562</v>
      </c>
      <c r="S35" s="202">
        <v>3.8474159999999999</v>
      </c>
      <c r="T35" s="202">
        <v>3.9005010000000002</v>
      </c>
      <c r="U35" s="233">
        <v>9.3017579630114477E-2</v>
      </c>
      <c r="V35" s="233">
        <v>1.3797572188710694E-2</v>
      </c>
      <c r="Y35" s="202">
        <v>10.947824000000001</v>
      </c>
      <c r="Z35" s="202">
        <v>11.540777</v>
      </c>
      <c r="AA35" s="202">
        <v>10.998303</v>
      </c>
      <c r="AB35" s="233">
        <v>4.6108706168457303E-3</v>
      </c>
      <c r="AC35" s="233">
        <v>-4.7004980687175624E-2</v>
      </c>
      <c r="AD35" s="233"/>
      <c r="AE35" s="211"/>
    </row>
    <row r="36" spans="2:31" ht="15" customHeight="1">
      <c r="B36" s="14" t="s">
        <v>129</v>
      </c>
      <c r="D36" s="207">
        <v>0.73339900000000002</v>
      </c>
      <c r="E36" s="207">
        <v>0.46935199999999999</v>
      </c>
      <c r="F36" s="207">
        <v>0</v>
      </c>
      <c r="G36" s="208">
        <v>-1</v>
      </c>
      <c r="H36" s="208">
        <v>-1</v>
      </c>
      <c r="I36" s="208"/>
      <c r="K36" s="207">
        <v>0.63985791000000003</v>
      </c>
      <c r="L36" s="207">
        <v>0.13424</v>
      </c>
      <c r="M36" s="207">
        <v>8.8499999999999995E-2</v>
      </c>
      <c r="N36" s="208">
        <v>-0.86168804258432941</v>
      </c>
      <c r="O36" s="208">
        <v>-0.34073301549463653</v>
      </c>
      <c r="P36" s="208"/>
      <c r="R36" s="207">
        <v>0.5182843800000001</v>
      </c>
      <c r="S36" s="207">
        <v>0.28692700000000004</v>
      </c>
      <c r="T36" s="207">
        <v>0</v>
      </c>
      <c r="U36" s="208">
        <v>-1</v>
      </c>
      <c r="V36" s="208">
        <v>-1</v>
      </c>
      <c r="W36" s="208"/>
      <c r="Y36" s="207">
        <v>1.8915412900000002</v>
      </c>
      <c r="Z36" s="207">
        <v>0.89051900000000006</v>
      </c>
      <c r="AA36" s="207">
        <v>8.8499999999999995E-2</v>
      </c>
      <c r="AB36" s="208">
        <v>-0.95321275804664041</v>
      </c>
      <c r="AC36" s="208">
        <v>-0.90061975095421887</v>
      </c>
      <c r="AD36" s="208"/>
      <c r="AE36" s="211"/>
    </row>
    <row r="37" spans="2:31" ht="6" customHeight="1">
      <c r="P37" s="8"/>
      <c r="W37" s="8"/>
    </row>
    <row r="38" spans="2:31" ht="15" customHeight="1">
      <c r="B38" s="81" t="s">
        <v>122</v>
      </c>
      <c r="C38" s="81"/>
      <c r="D38" s="81"/>
      <c r="E38" s="81"/>
      <c r="F38" s="81"/>
      <c r="G38" s="81"/>
      <c r="H38" s="81"/>
      <c r="I38" s="81"/>
      <c r="K38" s="81"/>
      <c r="L38" s="81"/>
      <c r="M38" s="81"/>
      <c r="N38" s="81"/>
      <c r="O38" s="81"/>
      <c r="P38" s="81"/>
      <c r="R38" s="81"/>
      <c r="S38" s="81"/>
      <c r="T38" s="81"/>
      <c r="U38" s="81"/>
      <c r="V38" s="81"/>
      <c r="W38" s="81"/>
      <c r="X38" s="81"/>
      <c r="Y38" s="39"/>
      <c r="Z38" s="39"/>
      <c r="AA38" s="39"/>
      <c r="AB38" s="39"/>
      <c r="AC38" s="39"/>
      <c r="AD38" s="81"/>
    </row>
    <row r="39" spans="2:31" ht="15" customHeight="1">
      <c r="B39" s="94" t="s">
        <v>123</v>
      </c>
      <c r="C39" s="94"/>
      <c r="G39" s="25"/>
      <c r="H39" s="25"/>
      <c r="I39" s="94"/>
      <c r="N39" s="25"/>
      <c r="O39" s="25"/>
      <c r="P39" s="94"/>
      <c r="U39" s="25"/>
      <c r="V39" s="25"/>
      <c r="W39" s="94"/>
      <c r="X39" s="94"/>
      <c r="AB39" s="275"/>
      <c r="AC39" s="275"/>
      <c r="AD39" s="94"/>
    </row>
    <row r="40" spans="2:31" ht="15" customHeight="1">
      <c r="B40" s="31" t="s">
        <v>124</v>
      </c>
      <c r="C40" s="94"/>
      <c r="G40" s="25"/>
      <c r="H40" s="25"/>
      <c r="I40" s="94"/>
      <c r="N40" s="25"/>
      <c r="O40" s="25"/>
      <c r="P40" s="94"/>
      <c r="U40" s="25"/>
      <c r="V40" s="25"/>
      <c r="W40" s="94"/>
      <c r="X40" s="94"/>
      <c r="AB40" s="275"/>
      <c r="AC40" s="275"/>
      <c r="AD40" s="94"/>
    </row>
    <row r="41" spans="2:31" ht="15" customHeight="1">
      <c r="D41" s="82"/>
      <c r="E41" s="82"/>
      <c r="F41" s="82"/>
      <c r="G41" s="82"/>
      <c r="H41" s="82"/>
      <c r="I41" s="82"/>
      <c r="J41" s="82"/>
      <c r="K41" s="82"/>
      <c r="L41" s="82"/>
      <c r="M41" s="82"/>
      <c r="N41" s="82"/>
      <c r="O41" s="82"/>
      <c r="P41" s="82"/>
      <c r="Q41" s="82"/>
      <c r="R41" s="82"/>
      <c r="S41" s="82"/>
      <c r="T41" s="82"/>
      <c r="U41" s="82"/>
      <c r="V41" s="82"/>
      <c r="W41" s="82"/>
      <c r="X41" s="82"/>
      <c r="Y41" s="82"/>
      <c r="Z41" s="82"/>
      <c r="AA41" s="82"/>
      <c r="AB41" s="275"/>
      <c r="AC41" s="275"/>
    </row>
    <row r="42" spans="2:31" ht="15" customHeight="1">
      <c r="D42" s="82"/>
      <c r="E42" s="82"/>
      <c r="F42" s="82"/>
      <c r="G42" s="82"/>
      <c r="H42" s="82"/>
      <c r="I42" s="82"/>
      <c r="J42" s="82"/>
      <c r="K42" s="82"/>
      <c r="L42" s="82"/>
      <c r="M42" s="82"/>
      <c r="N42" s="82"/>
      <c r="O42" s="82"/>
      <c r="P42" s="82"/>
      <c r="Q42" s="82"/>
      <c r="R42" s="82"/>
      <c r="S42" s="82"/>
      <c r="T42" s="82"/>
      <c r="U42" s="82"/>
      <c r="V42" s="82"/>
      <c r="W42" s="82"/>
      <c r="X42" s="82"/>
      <c r="Y42" s="82"/>
      <c r="Z42" s="82"/>
      <c r="AA42" s="82"/>
      <c r="AB42" s="275"/>
      <c r="AC42" s="275"/>
    </row>
    <row r="43" spans="2:31" ht="15" customHeight="1">
      <c r="D43" s="82"/>
      <c r="E43" s="82"/>
      <c r="F43" s="82"/>
      <c r="G43" s="82"/>
      <c r="H43" s="82"/>
      <c r="I43" s="82"/>
      <c r="J43" s="82"/>
      <c r="K43" s="82"/>
      <c r="L43" s="82"/>
      <c r="M43" s="82"/>
      <c r="N43" s="82"/>
      <c r="O43" s="82"/>
      <c r="P43" s="82"/>
      <c r="Q43" s="82"/>
      <c r="R43" s="82"/>
      <c r="S43" s="82"/>
      <c r="T43" s="82"/>
      <c r="U43" s="82"/>
      <c r="V43" s="82"/>
      <c r="W43" s="82"/>
      <c r="X43" s="82"/>
      <c r="Y43" s="82"/>
      <c r="Z43" s="82"/>
      <c r="AA43" s="82"/>
      <c r="AB43" s="275"/>
      <c r="AC43" s="275"/>
    </row>
    <row r="44" spans="2:31" ht="15" customHeight="1">
      <c r="D44" s="82"/>
      <c r="E44" s="82"/>
      <c r="F44" s="82"/>
      <c r="G44" s="82"/>
      <c r="H44" s="82"/>
      <c r="I44" s="82"/>
      <c r="J44" s="82"/>
      <c r="K44" s="82"/>
      <c r="L44" s="82"/>
      <c r="M44" s="82"/>
      <c r="N44" s="82"/>
      <c r="O44" s="82"/>
      <c r="P44" s="82"/>
      <c r="Q44" s="82"/>
      <c r="R44" s="82"/>
      <c r="S44" s="82"/>
      <c r="T44" s="82"/>
      <c r="U44" s="82"/>
      <c r="V44" s="82"/>
      <c r="W44" s="82"/>
      <c r="X44" s="82"/>
      <c r="Y44" s="82"/>
      <c r="Z44" s="82"/>
      <c r="AA44" s="82"/>
    </row>
    <row r="45" spans="2:31" ht="15" customHeight="1">
      <c r="D45" s="82"/>
      <c r="E45" s="82"/>
      <c r="F45" s="82"/>
      <c r="G45" s="82"/>
      <c r="H45" s="82"/>
      <c r="I45" s="82"/>
      <c r="J45" s="82"/>
      <c r="K45" s="82"/>
      <c r="L45" s="82"/>
      <c r="M45" s="82"/>
      <c r="N45" s="82"/>
      <c r="O45" s="82"/>
      <c r="P45" s="82"/>
      <c r="Q45" s="82"/>
      <c r="R45" s="82"/>
      <c r="S45" s="82"/>
      <c r="T45" s="82"/>
      <c r="U45" s="82"/>
      <c r="V45" s="82"/>
      <c r="W45" s="82"/>
      <c r="X45" s="82"/>
      <c r="Y45" s="82"/>
      <c r="Z45" s="82"/>
      <c r="AA45" s="82"/>
    </row>
  </sheetData>
  <phoneticPr fontId="26" type="noConversion"/>
  <pageMargins left="0.51181102362204722" right="0.11811023622047245" top="0.74803149606299213" bottom="0.74803149606299213" header="0.31496062992125984" footer="0.31496062992125984"/>
  <pageSetup paperSize="9" scale="52"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2124A81BBDCF742B0B6ECC0FED1F1BD" ma:contentTypeVersion="2" ma:contentTypeDescription="Criar um novo documento." ma:contentTypeScope="" ma:versionID="c4170e2f8181a9a9752812157e97a471">
  <xsd:schema xmlns:xsd="http://www.w3.org/2001/XMLSchema" xmlns:xs="http://www.w3.org/2001/XMLSchema" xmlns:p="http://schemas.microsoft.com/office/2006/metadata/properties" xmlns:ns2="e735aa0f-6935-4a01-980b-09f68bea955e" targetNamespace="http://schemas.microsoft.com/office/2006/metadata/properties" ma:root="true" ma:fieldsID="7b50dca3e6fc42f63c2f919bcb33ba10" ns2:_="">
    <xsd:import namespace="e735aa0f-6935-4a01-980b-09f68bea955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aa0f-6935-4a01-980b-09f68bea9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2.xml><?xml version="1.0" encoding="utf-8"?>
<ds:datastoreItem xmlns:ds="http://schemas.openxmlformats.org/officeDocument/2006/customXml" ds:itemID="{CB03B02C-9EF0-4E04-94F8-252AB01818BA}">
  <ds:schemaRefs>
    <ds:schemaRef ds:uri="http://schemas.microsoft.com/office/2006/documentManagement/types"/>
    <ds:schemaRef ds:uri="e735aa0f-6935-4a01-980b-09f68bea955e"/>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B47E39B-1006-4F26-B440-022676ECB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5aa0f-6935-4a01-980b-09f68bea9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vt:lpstr>
      <vt:lpstr>Key indicators</vt:lpstr>
      <vt:lpstr>Key highlights</vt:lpstr>
      <vt:lpstr>Cash Flow</vt:lpstr>
      <vt:lpstr>Balance Sheet</vt:lpstr>
      <vt:lpstr>Mail &amp; Other</vt:lpstr>
      <vt:lpstr>Express &amp; Parcels</vt:lpstr>
      <vt:lpstr>Banco CTT</vt:lpstr>
      <vt:lpstr>Financial Services &amp; 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Raquel Ferreira</dc:creator>
  <cp:keywords/>
  <dc:description/>
  <cp:lastModifiedBy>João Nuno Cardoso</cp:lastModifiedBy>
  <cp:revision/>
  <cp:lastPrinted>2020-01-24T18:05:11Z</cp:lastPrinted>
  <dcterms:created xsi:type="dcterms:W3CDTF">2015-04-20T16:21:06Z</dcterms:created>
  <dcterms:modified xsi:type="dcterms:W3CDTF">2021-11-04T17:55:56Z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0x010100E2124A81BBDCF742B0B6ECC0FED1F1BD</vt:lpwstr>
  </property>
</Properties>
</file>